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C5CBADBE-C776-4B2B-9D64-F369901B68A1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 2019" sheetId="1" r:id="rId1"/>
  </sheets>
  <definedNames>
    <definedName name="_xlnm.Print_Area" localSheetId="0">' 2019'!$A$1:$N$49</definedName>
    <definedName name="_xlnm.Print_Titles" localSheetId="0">' 2019'!$2:$4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5" i="1" l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5" i="1"/>
  <c r="N6" i="1" l="1"/>
  <c r="H6" i="1"/>
  <c r="L6" i="1" l="1"/>
  <c r="O6" i="1"/>
  <c r="O45" i="1" s="1"/>
  <c r="H58" i="1"/>
  <c r="L35" i="1"/>
  <c r="I35" i="1"/>
  <c r="J35" i="1" s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6" i="1"/>
  <c r="L37" i="1"/>
  <c r="L38" i="1"/>
  <c r="L39" i="1"/>
  <c r="L40" i="1"/>
  <c r="L41" i="1"/>
  <c r="L42" i="1"/>
  <c r="L43" i="1"/>
  <c r="L44" i="1"/>
  <c r="L5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11" i="1"/>
  <c r="J11" i="1" s="1"/>
  <c r="I9" i="1"/>
  <c r="J9" i="1" s="1"/>
  <c r="I10" i="1"/>
  <c r="J10" i="1" s="1"/>
  <c r="I8" i="1"/>
  <c r="J8" i="1" s="1"/>
  <c r="I7" i="1"/>
  <c r="J7" i="1" s="1"/>
  <c r="I6" i="1"/>
  <c r="J6" i="1" s="1"/>
  <c r="I5" i="1"/>
  <c r="J5" i="1" s="1"/>
  <c r="K58" i="1" l="1"/>
  <c r="O58" i="1" s="1"/>
  <c r="K50" i="1"/>
  <c r="H51" i="1" l="1"/>
  <c r="I45" i="1" l="1"/>
  <c r="K45" i="1"/>
  <c r="J45" i="1" l="1"/>
  <c r="N45" i="1"/>
  <c r="L45" i="1"/>
</calcChain>
</file>

<file path=xl/sharedStrings.xml><?xml version="1.0" encoding="utf-8"?>
<sst xmlns="http://schemas.openxmlformats.org/spreadsheetml/2006/main" count="157" uniqueCount="76">
  <si>
    <t>COSTO MENSUAL</t>
  </si>
  <si>
    <t xml:space="preserve">NO. </t>
  </si>
  <si>
    <t>FECHA DE INGRESO AL INSTITUTO</t>
  </si>
  <si>
    <t>NIVEL</t>
  </si>
  <si>
    <t>JOR</t>
  </si>
  <si>
    <t>CATEG</t>
  </si>
  <si>
    <t>CATEGORÍA</t>
  </si>
  <si>
    <t xml:space="preserve">% DESPENSA </t>
  </si>
  <si>
    <t xml:space="preserve">C </t>
  </si>
  <si>
    <t>PRESIDENTA</t>
  </si>
  <si>
    <t>SECRETARIA EJECUTIVA</t>
  </si>
  <si>
    <t xml:space="preserve">COORDINADORA DE PLANEACION, EVALUACION Y SEGUIMIENTO </t>
  </si>
  <si>
    <t xml:space="preserve">COORDINADOR DE COMUNICACIÓN SOCIAL </t>
  </si>
  <si>
    <t xml:space="preserve">COORDINADORA PARA EL DESARROLLO DE LA EQUIDAD DE GENERO </t>
  </si>
  <si>
    <t>COORDINADORA ADMINISTRATIVA</t>
  </si>
  <si>
    <t>C</t>
  </si>
  <si>
    <t>COORDINADORA DE POLITICAS PUBLICAS</t>
  </si>
  <si>
    <t>ANALISTA DE PROYECTOS</t>
  </si>
  <si>
    <t>B</t>
  </si>
  <si>
    <t>ANALISTA DE POLITICAS PUBLICAS</t>
  </si>
  <si>
    <t>ANALISTA  DE JURIDICO</t>
  </si>
  <si>
    <t>JEFA DE ATENCION</t>
  </si>
  <si>
    <t>ASISTENTE DE LA PRESIDENCIA</t>
  </si>
  <si>
    <t>ENLACE DE PRESIDENCIA</t>
  </si>
  <si>
    <t>JEFA DE CONTABILIDAD</t>
  </si>
  <si>
    <t>CAPACITADORA ESPECIALIZADA</t>
  </si>
  <si>
    <t>ENCARGADA DE LA UNIDAD DE TRANSPARENCIA</t>
  </si>
  <si>
    <t>AUXILIAR ADMINISTRATIVA</t>
  </si>
  <si>
    <t>ANALISTA DE COMUNICACIÓN SOCIAL</t>
  </si>
  <si>
    <t>ADMINISTRADORA DE RECURSOS HUMANOS</t>
  </si>
  <si>
    <t>ASISTENTE DE SECRETARIA EJECUTIVA</t>
  </si>
  <si>
    <t>ENCARGADO DEL CIO</t>
  </si>
  <si>
    <t xml:space="preserve">ABOGADA ESPECIALIZADA </t>
  </si>
  <si>
    <t xml:space="preserve">ABOGADO ESPECIALIZADO </t>
  </si>
  <si>
    <t>PSICOLOGA ESPECIALIZADA</t>
  </si>
  <si>
    <t xml:space="preserve">SOPORTE TECNICO EN SISTEMAS Y SERVICIOS </t>
  </si>
  <si>
    <t>ADMINISTRATIVA ESPECIALIZADA</t>
  </si>
  <si>
    <t>AUXILIAR DE LOGISTICA</t>
  </si>
  <si>
    <t>OPERADOR TELEFONICO LINEA MUJER</t>
  </si>
  <si>
    <t xml:space="preserve">ENCARGADO DE INTENDENCIA Y MANTENIMIENTO </t>
  </si>
  <si>
    <t>ENLACE MUNICIPAL</t>
  </si>
  <si>
    <t>SUELDO BASE
1131</t>
  </si>
  <si>
    <t>CUOTAS PARA
LA VIVIENDA
1422 
3%</t>
  </si>
  <si>
    <t>CUOTAS 
AL IMSS
1412 
(entre el 3% y 5%)</t>
  </si>
  <si>
    <t>CUOTAS
AL S.A.R.
1432  
2%</t>
  </si>
  <si>
    <t>DESPENSA
1712
EN vales</t>
  </si>
  <si>
    <t>CONTRALORA INTERNA</t>
  </si>
  <si>
    <t>ENCARGADA DE VENTANILLA UNICA</t>
  </si>
  <si>
    <t>ANALISTA ESPECIALIZADA</t>
  </si>
  <si>
    <t>COORDINADOR/A JURIDICO</t>
  </si>
  <si>
    <t>COORDINADOR DE ENLACE MUNICIPAL</t>
  </si>
  <si>
    <t>ACTIVO O VACANTE</t>
  </si>
  <si>
    <t>A</t>
  </si>
  <si>
    <t>Totales</t>
  </si>
  <si>
    <t xml:space="preserve">TOTAL MUJERES </t>
  </si>
  <si>
    <t>PLAZAS VACANTES</t>
  </si>
  <si>
    <t>TOTAL HOMBRES</t>
  </si>
  <si>
    <t>PLAZAS OCUPADAS</t>
  </si>
  <si>
    <t>TOTAL</t>
  </si>
  <si>
    <t>TOTAL PLAZAS</t>
  </si>
  <si>
    <t>CATEGORIA B</t>
  </si>
  <si>
    <t>BASE</t>
  </si>
  <si>
    <t>CATEGORIA C</t>
  </si>
  <si>
    <t>CONFIANZA</t>
  </si>
  <si>
    <t>TOTAL MUJERES BASE</t>
  </si>
  <si>
    <t>TOTAL HOMBRES BASE</t>
  </si>
  <si>
    <t>TOTAL MUJERES CONFIANZA</t>
  </si>
  <si>
    <t>TOTAL HOMBRES CONFIANZA</t>
  </si>
  <si>
    <t>ANALISTA DE ENLACE MUNICIPAL</t>
  </si>
  <si>
    <t>CUOTAS A
PENSIONES
1431 
17.5 %</t>
  </si>
  <si>
    <t>COORDINADORA DE ATENCIÓN Y VINCULACIÓN</t>
  </si>
  <si>
    <t>ANALSTA DE PROYECTOS</t>
  </si>
  <si>
    <t>V</t>
  </si>
  <si>
    <t xml:space="preserve">Ajuste         Calendario
</t>
  </si>
  <si>
    <t>Quinquenio
1311</t>
  </si>
  <si>
    <r>
      <rPr>
        <b/>
        <sz val="12"/>
        <rFont val="Verdana"/>
        <family val="2"/>
      </rPr>
      <t>INSTITUTO JALISCIENCE DE LAS MUJERES</t>
    </r>
    <r>
      <rPr>
        <sz val="12"/>
        <rFont val="Verdana"/>
        <family val="2"/>
      </rPr>
      <t xml:space="preserve">    REMUNERACIONES 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</si>
</sst>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Verdana"/>
      <family val="2"/>
    </font>
    <font>
      <sz val="16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sz val="14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6"/>
      <name val="Verdana"/>
      <family val="2"/>
    </font>
    <font>
      <b/>
      <sz val="7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3" fontId="3" fillId="0" borderId="0" xfId="2" applyNumberFormat="1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0" fillId="0" borderId="1" xfId="0" applyBorder="1" applyAlignment="1">
      <alignment vertical="center" wrapText="1"/>
    </xf>
    <xf numFmtId="0" fontId="6" fillId="4" borderId="4" xfId="2" applyNumberFormat="1" applyFont="1" applyFill="1" applyBorder="1" applyAlignment="1">
      <alignment horizontal="center" vertical="center" wrapText="1"/>
    </xf>
    <xf numFmtId="0" fontId="6" fillId="2" borderId="4" xfId="2" applyNumberFormat="1" applyFont="1" applyFill="1" applyBorder="1" applyAlignment="1">
      <alignment horizontal="center" vertical="center" wrapText="1"/>
    </xf>
    <xf numFmtId="0" fontId="6" fillId="3" borderId="4" xfId="2" applyNumberFormat="1" applyFont="1" applyFill="1" applyBorder="1" applyAlignment="1">
      <alignment horizontal="center" vertical="center" wrapText="1"/>
    </xf>
    <xf numFmtId="4" fontId="6" fillId="4" borderId="4" xfId="2" applyNumberFormat="1" applyFont="1" applyFill="1" applyBorder="1" applyAlignment="1">
      <alignment horizontal="center" vertical="center" wrapText="1"/>
    </xf>
    <xf numFmtId="4" fontId="6" fillId="3" borderId="4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Alignment="1">
      <alignment vertical="center"/>
    </xf>
    <xf numFmtId="0" fontId="3" fillId="0" borderId="5" xfId="2" applyFont="1" applyFill="1" applyBorder="1" applyAlignment="1">
      <alignment horizontal="center" vertical="center"/>
    </xf>
    <xf numFmtId="14" fontId="3" fillId="0" borderId="3" xfId="3" applyNumberFormat="1" applyFont="1" applyFill="1" applyBorder="1" applyAlignment="1">
      <alignment wrapText="1"/>
    </xf>
    <xf numFmtId="0" fontId="3" fillId="2" borderId="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6" borderId="3" xfId="4" applyFont="1" applyFill="1" applyBorder="1" applyAlignment="1">
      <alignment horizontal="justify"/>
    </xf>
    <xf numFmtId="164" fontId="3" fillId="0" borderId="5" xfId="5" applyNumberFormat="1" applyFont="1" applyFill="1" applyBorder="1" applyAlignment="1">
      <alignment vertical="center"/>
    </xf>
    <xf numFmtId="3" fontId="3" fillId="0" borderId="5" xfId="2" applyNumberFormat="1" applyFont="1" applyFill="1" applyBorder="1" applyAlignment="1">
      <alignment vertical="center"/>
    </xf>
    <xf numFmtId="10" fontId="3" fillId="0" borderId="5" xfId="6" applyNumberFormat="1" applyFont="1" applyFill="1" applyBorder="1" applyAlignment="1">
      <alignment vertical="center"/>
    </xf>
    <xf numFmtId="165" fontId="3" fillId="6" borderId="5" xfId="2" applyNumberFormat="1" applyFont="1" applyFill="1" applyBorder="1" applyAlignment="1">
      <alignment vertical="center"/>
    </xf>
    <xf numFmtId="0" fontId="3" fillId="0" borderId="6" xfId="2" applyFont="1" applyFill="1" applyBorder="1" applyAlignment="1">
      <alignment horizontal="center" vertical="center"/>
    </xf>
    <xf numFmtId="14" fontId="3" fillId="0" borderId="5" xfId="3" applyNumberFormat="1" applyFont="1" applyFill="1" applyBorder="1" applyAlignment="1">
      <alignment wrapText="1"/>
    </xf>
    <xf numFmtId="0" fontId="3" fillId="6" borderId="5" xfId="4" applyFont="1" applyFill="1" applyBorder="1" applyAlignment="1">
      <alignment horizontal="justify"/>
    </xf>
    <xf numFmtId="0" fontId="3" fillId="6" borderId="3" xfId="4" applyFont="1" applyFill="1" applyBorder="1" applyAlignment="1">
      <alignment horizontal="justify" vertical="center"/>
    </xf>
    <xf numFmtId="14" fontId="3" fillId="0" borderId="8" xfId="3" applyNumberFormat="1" applyFont="1" applyFill="1" applyBorder="1" applyAlignment="1">
      <alignment wrapText="1"/>
    </xf>
    <xf numFmtId="0" fontId="3" fillId="2" borderId="8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6" borderId="8" xfId="4" applyFont="1" applyFill="1" applyBorder="1" applyAlignment="1">
      <alignment horizontal="justify"/>
    </xf>
    <xf numFmtId="0" fontId="3" fillId="0" borderId="7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164" fontId="3" fillId="0" borderId="3" xfId="5" applyNumberFormat="1" applyFont="1" applyFill="1" applyBorder="1" applyAlignment="1">
      <alignment vertical="center"/>
    </xf>
    <xf numFmtId="3" fontId="3" fillId="0" borderId="7" xfId="2" applyNumberFormat="1" applyFont="1" applyFill="1" applyBorder="1" applyAlignment="1">
      <alignment vertical="center"/>
    </xf>
    <xf numFmtId="165" fontId="3" fillId="6" borderId="7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10" fontId="3" fillId="0" borderId="5" xfId="7" applyNumberFormat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vertical="center"/>
    </xf>
    <xf numFmtId="14" fontId="3" fillId="0" borderId="3" xfId="2" applyNumberFormat="1" applyFont="1" applyFill="1" applyBorder="1" applyAlignment="1">
      <alignment vertical="center"/>
    </xf>
    <xf numFmtId="166" fontId="3" fillId="0" borderId="0" xfId="2" applyNumberFormat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3" fontId="3" fillId="7" borderId="9" xfId="8" applyNumberFormat="1" applyFont="1" applyFill="1" applyBorder="1" applyAlignment="1">
      <alignment vertical="center"/>
    </xf>
    <xf numFmtId="44" fontId="3" fillId="7" borderId="9" xfId="8" applyFont="1" applyFill="1" applyBorder="1" applyAlignment="1">
      <alignment vertical="center"/>
    </xf>
    <xf numFmtId="0" fontId="3" fillId="0" borderId="0" xfId="2" applyFont="1" applyAlignment="1">
      <alignment horizontal="left" vertical="center"/>
    </xf>
    <xf numFmtId="3" fontId="3" fillId="0" borderId="0" xfId="1" applyNumberFormat="1" applyFont="1" applyAlignment="1">
      <alignment horizontal="center" vertical="center"/>
    </xf>
    <xf numFmtId="3" fontId="3" fillId="0" borderId="0" xfId="2" applyNumberFormat="1" applyFont="1" applyAlignment="1">
      <alignment vertical="center"/>
    </xf>
    <xf numFmtId="0" fontId="3" fillId="0" borderId="0" xfId="2" applyFont="1" applyAlignment="1">
      <alignment horizontal="right" vertical="center"/>
    </xf>
    <xf numFmtId="3" fontId="3" fillId="0" borderId="0" xfId="2" applyNumberFormat="1" applyFont="1" applyFill="1" applyAlignment="1">
      <alignment horizontal="center" vertical="center"/>
    </xf>
    <xf numFmtId="43" fontId="3" fillId="0" borderId="0" xfId="2" applyNumberFormat="1" applyFont="1" applyFill="1" applyAlignment="1">
      <alignment vertical="center"/>
    </xf>
    <xf numFmtId="0" fontId="3" fillId="0" borderId="1" xfId="2" applyFont="1" applyBorder="1" applyAlignment="1">
      <alignment horizontal="right" vertical="center"/>
    </xf>
    <xf numFmtId="43" fontId="3" fillId="0" borderId="0" xfId="5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3" fillId="3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10" fontId="3" fillId="0" borderId="7" xfId="6" applyNumberFormat="1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10" fontId="3" fillId="0" borderId="3" xfId="6" applyNumberFormat="1" applyFont="1" applyFill="1" applyBorder="1" applyAlignment="1">
      <alignment vertical="center"/>
    </xf>
    <xf numFmtId="165" fontId="3" fillId="6" borderId="3" xfId="2" applyNumberFormat="1" applyFont="1" applyFill="1" applyBorder="1" applyAlignment="1">
      <alignment vertical="center"/>
    </xf>
    <xf numFmtId="10" fontId="3" fillId="2" borderId="3" xfId="6" applyNumberFormat="1" applyFont="1" applyFill="1" applyBorder="1" applyAlignment="1">
      <alignment vertical="center"/>
    </xf>
    <xf numFmtId="10" fontId="3" fillId="2" borderId="3" xfId="7" applyNumberFormat="1" applyFont="1" applyFill="1" applyBorder="1" applyAlignment="1">
      <alignment vertical="center"/>
    </xf>
    <xf numFmtId="10" fontId="3" fillId="0" borderId="3" xfId="7" applyNumberFormat="1" applyFont="1" applyFill="1" applyBorder="1" applyAlignment="1">
      <alignment vertical="center"/>
    </xf>
    <xf numFmtId="164" fontId="3" fillId="0" borderId="7" xfId="5" applyNumberFormat="1" applyFont="1" applyFill="1" applyBorder="1" applyAlignment="1">
      <alignment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0" fontId="6" fillId="3" borderId="2" xfId="2" applyNumberFormat="1" applyFont="1" applyFill="1" applyBorder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Alignment="1">
      <alignment horizontal="left" vertical="center" wrapText="1"/>
    </xf>
    <xf numFmtId="0" fontId="9" fillId="0" borderId="0" xfId="2" applyFont="1" applyAlignment="1">
      <alignment vertical="center"/>
    </xf>
    <xf numFmtId="0" fontId="12" fillId="2" borderId="4" xfId="2" applyNumberFormat="1" applyFont="1" applyFill="1" applyBorder="1" applyAlignment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 wrapText="1"/>
    </xf>
    <xf numFmtId="166" fontId="3" fillId="0" borderId="5" xfId="2" applyNumberFormat="1" applyFont="1" applyFill="1" applyBorder="1" applyAlignment="1">
      <alignment vertical="center"/>
    </xf>
    <xf numFmtId="166" fontId="3" fillId="0" borderId="9" xfId="8" applyNumberFormat="1" applyFont="1" applyFill="1" applyBorder="1" applyAlignment="1">
      <alignment vertical="center"/>
    </xf>
    <xf numFmtId="43" fontId="3" fillId="0" borderId="0" xfId="10" applyNumberFormat="1" applyFont="1" applyAlignment="1">
      <alignment vertical="center"/>
    </xf>
    <xf numFmtId="43" fontId="3" fillId="0" borderId="0" xfId="10" applyNumberFormat="1" applyFont="1" applyFill="1" applyAlignment="1">
      <alignment vertical="center"/>
    </xf>
    <xf numFmtId="43" fontId="6" fillId="3" borderId="4" xfId="10" applyNumberFormat="1" applyFont="1" applyFill="1" applyBorder="1" applyAlignment="1">
      <alignment horizontal="center" vertical="center" wrapText="1"/>
    </xf>
    <xf numFmtId="43" fontId="3" fillId="0" borderId="5" xfId="10" applyNumberFormat="1" applyFont="1" applyFill="1" applyBorder="1" applyAlignment="1">
      <alignment vertical="center"/>
    </xf>
    <xf numFmtId="43" fontId="3" fillId="0" borderId="9" xfId="10" applyNumberFormat="1" applyFont="1" applyFill="1" applyBorder="1" applyAlignment="1">
      <alignment vertical="center"/>
    </xf>
    <xf numFmtId="43" fontId="3" fillId="0" borderId="0" xfId="10" applyNumberFormat="1" applyFont="1" applyAlignment="1">
      <alignment horizontal="center" vertical="center"/>
    </xf>
    <xf numFmtId="43" fontId="3" fillId="0" borderId="0" xfId="10" applyNumberFormat="1" applyFont="1" applyBorder="1" applyAlignment="1">
      <alignment vertical="center"/>
    </xf>
    <xf numFmtId="43" fontId="9" fillId="0" borderId="0" xfId="10" applyNumberFormat="1" applyFont="1" applyAlignment="1">
      <alignment vertical="center"/>
    </xf>
    <xf numFmtId="43" fontId="3" fillId="0" borderId="0" xfId="10" applyNumberFormat="1" applyFont="1" applyFill="1" applyAlignment="1">
      <alignment horizontal="center" vertical="center"/>
    </xf>
    <xf numFmtId="43" fontId="3" fillId="3" borderId="0" xfId="10" applyNumberFormat="1" applyFont="1" applyFill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4" fontId="6" fillId="5" borderId="11" xfId="2" applyNumberFormat="1" applyFont="1" applyFill="1" applyBorder="1" applyAlignment="1">
      <alignment horizontal="center" vertical="center"/>
    </xf>
    <xf numFmtId="4" fontId="6" fillId="5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 xr:uid="{00000000-0005-0000-0000-000001000000}"/>
    <cellStyle name="Millares 3 2" xfId="9" xr:uid="{00000000-0005-0000-0000-000002000000}"/>
    <cellStyle name="Moneda" xfId="10" builtinId="4"/>
    <cellStyle name="Moneda 2" xfId="8" xr:uid="{00000000-0005-0000-0000-000004000000}"/>
    <cellStyle name="Normal" xfId="0" builtinId="0"/>
    <cellStyle name="Normal 2 2" xfId="4" xr:uid="{00000000-0005-0000-0000-000006000000}"/>
    <cellStyle name="Normal_~9885111 2" xfId="2" xr:uid="{00000000-0005-0000-0000-000007000000}"/>
    <cellStyle name="Normal_FORMATO PARA ORGANISMOS 2" xfId="3" xr:uid="{00000000-0005-0000-0000-000008000000}"/>
    <cellStyle name="Porcentual 2" xfId="7" xr:uid="{00000000-0005-0000-0000-000009000000}"/>
    <cellStyle name="Porcentual 3 2" xfId="6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314325</xdr:rowOff>
    </xdr:from>
    <xdr:to>
      <xdr:col>40</xdr:col>
      <xdr:colOff>1682788</xdr:colOff>
      <xdr:row>2</xdr:row>
      <xdr:rowOff>2472</xdr:rowOff>
    </xdr:to>
    <xdr:pic>
      <xdr:nvPicPr>
        <xdr:cNvPr id="2" name="1 Imagen" descr="ij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50"/>
          <a:ext cx="28795420" cy="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0"/>
  <sheetViews>
    <sheetView tabSelected="1" zoomScale="85" zoomScaleNormal="85" workbookViewId="0">
      <selection activeCell="Q4" sqref="Q4"/>
    </sheetView>
  </sheetViews>
  <sheetFormatPr baseColWidth="10" defaultColWidth="25.140625" defaultRowHeight="92.25" customHeight="1" outlineLevelCol="3" x14ac:dyDescent="0.25"/>
  <cols>
    <col min="1" max="1" width="5.85546875" style="1" customWidth="1"/>
    <col min="2" max="2" width="9.28515625" style="2" customWidth="1"/>
    <col min="3" max="3" width="14.7109375" style="1" hidden="1" customWidth="1" outlineLevel="1"/>
    <col min="4" max="4" width="6.7109375" style="3" hidden="1" customWidth="1" outlineLevel="1"/>
    <col min="5" max="5" width="5.5703125" style="3" hidden="1" customWidth="1"/>
    <col min="6" max="6" width="6.140625" style="3" bestFit="1" customWidth="1" outlineLevel="1"/>
    <col min="7" max="7" width="21.7109375" style="45" customWidth="1"/>
    <col min="8" max="8" width="13.42578125" style="5" customWidth="1" outlineLevel="1"/>
    <col min="9" max="9" width="12.7109375" style="6" bestFit="1" customWidth="1" outlineLevel="3"/>
    <col min="10" max="10" width="14.5703125" style="2" customWidth="1" outlineLevel="3"/>
    <col min="11" max="11" width="12.140625" style="2" customWidth="1" outlineLevel="3"/>
    <col min="12" max="12" width="10.5703125" style="2" bestFit="1" customWidth="1" outlineLevel="3"/>
    <col min="13" max="13" width="10.7109375" style="2" hidden="1" customWidth="1" outlineLevel="3"/>
    <col min="14" max="15" width="17.7109375" style="57" bestFit="1" customWidth="1" outlineLevel="3"/>
    <col min="16" max="16" width="17.7109375" style="88" bestFit="1" customWidth="1" outlineLevel="3"/>
    <col min="17" max="16384" width="25.140625" style="2"/>
  </cols>
  <sheetData>
    <row r="1" spans="1:16" ht="40.5" customHeight="1" x14ac:dyDescent="0.25">
      <c r="B1" s="90" t="s">
        <v>75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"/>
      <c r="P1" s="79"/>
    </row>
    <row r="2" spans="1:16" ht="12" customHeight="1" x14ac:dyDescent="0.25">
      <c r="C2" s="58"/>
      <c r="D2" s="58"/>
      <c r="E2" s="58"/>
      <c r="F2" s="4"/>
      <c r="G2" s="4"/>
      <c r="H2" s="4"/>
      <c r="N2" s="7"/>
      <c r="O2" s="7"/>
      <c r="P2" s="80"/>
    </row>
    <row r="3" spans="1:16" s="9" customFormat="1" ht="22.5" x14ac:dyDescent="0.25">
      <c r="A3" s="8"/>
      <c r="C3" s="89"/>
      <c r="D3" s="89"/>
      <c r="E3" s="89"/>
      <c r="F3" s="10"/>
      <c r="G3" s="10"/>
      <c r="H3" s="69" t="s">
        <v>0</v>
      </c>
      <c r="I3" s="91"/>
      <c r="J3" s="92"/>
      <c r="K3" s="92"/>
      <c r="L3" s="92"/>
      <c r="M3" s="92"/>
      <c r="N3" s="92"/>
      <c r="O3" s="92"/>
      <c r="P3" s="92"/>
    </row>
    <row r="4" spans="1:16" s="16" customFormat="1" ht="73.5" customHeight="1" thickBot="1" x14ac:dyDescent="0.3">
      <c r="A4" s="11" t="s">
        <v>1</v>
      </c>
      <c r="B4" s="76" t="s">
        <v>51</v>
      </c>
      <c r="C4" s="11" t="s">
        <v>2</v>
      </c>
      <c r="D4" s="12" t="s">
        <v>3</v>
      </c>
      <c r="E4" s="12" t="s">
        <v>4</v>
      </c>
      <c r="F4" s="75" t="s">
        <v>5</v>
      </c>
      <c r="G4" s="12" t="s">
        <v>6</v>
      </c>
      <c r="H4" s="13" t="s">
        <v>41</v>
      </c>
      <c r="I4" s="14" t="s">
        <v>69</v>
      </c>
      <c r="J4" s="14" t="s">
        <v>42</v>
      </c>
      <c r="K4" s="14" t="s">
        <v>43</v>
      </c>
      <c r="L4" s="14" t="s">
        <v>44</v>
      </c>
      <c r="M4" s="14" t="s">
        <v>7</v>
      </c>
      <c r="N4" s="15" t="s">
        <v>45</v>
      </c>
      <c r="O4" s="15" t="s">
        <v>73</v>
      </c>
      <c r="P4" s="81" t="s">
        <v>74</v>
      </c>
    </row>
    <row r="5" spans="1:16" s="7" customFormat="1" ht="14.25" x14ac:dyDescent="0.2">
      <c r="A5" s="17">
        <v>1</v>
      </c>
      <c r="B5" s="68" t="s">
        <v>52</v>
      </c>
      <c r="C5" s="18">
        <v>42024</v>
      </c>
      <c r="D5" s="35">
        <v>28</v>
      </c>
      <c r="E5" s="20">
        <v>40</v>
      </c>
      <c r="F5" s="19" t="s">
        <v>8</v>
      </c>
      <c r="G5" s="21" t="s">
        <v>9</v>
      </c>
      <c r="H5" s="22">
        <v>82995</v>
      </c>
      <c r="I5" s="23">
        <f t="shared" ref="I5:I11" si="0">H5*17.5 %</f>
        <v>14524.124999999998</v>
      </c>
      <c r="J5" s="23">
        <f>+I5*3%</f>
        <v>435.72374999999994</v>
      </c>
      <c r="K5" s="23">
        <v>1590.43</v>
      </c>
      <c r="L5" s="23">
        <f>H5*0.02</f>
        <v>1659.9</v>
      </c>
      <c r="M5" s="24">
        <v>9.3600000000000003E-2</v>
      </c>
      <c r="N5" s="25">
        <v>7768.3320000000003</v>
      </c>
      <c r="O5" s="77">
        <f>H5/30</f>
        <v>2766.5</v>
      </c>
      <c r="P5" s="82">
        <v>0</v>
      </c>
    </row>
    <row r="6" spans="1:16" ht="28.5" x14ac:dyDescent="0.2">
      <c r="A6" s="34">
        <v>2</v>
      </c>
      <c r="B6" s="68" t="s">
        <v>72</v>
      </c>
      <c r="C6" s="30">
        <v>41380</v>
      </c>
      <c r="D6" s="67">
        <v>23</v>
      </c>
      <c r="E6" s="32">
        <v>40</v>
      </c>
      <c r="F6" s="31" t="s">
        <v>8</v>
      </c>
      <c r="G6" s="33" t="s">
        <v>10</v>
      </c>
      <c r="H6" s="66">
        <f>47106/30*5</f>
        <v>7851</v>
      </c>
      <c r="I6" s="23">
        <f t="shared" si="0"/>
        <v>1373.925</v>
      </c>
      <c r="J6" s="23">
        <f>+I6*3%</f>
        <v>41.217749999999995</v>
      </c>
      <c r="K6" s="37">
        <v>1590.43</v>
      </c>
      <c r="L6" s="23">
        <f>H6*0.02</f>
        <v>157.02000000000001</v>
      </c>
      <c r="M6" s="59">
        <v>9.5000000000000001E-2</v>
      </c>
      <c r="N6" s="38">
        <f>4475.07/30*5</f>
        <v>745.84499999999991</v>
      </c>
      <c r="O6" s="77">
        <f t="shared" ref="O6:O44" si="1">H6/30</f>
        <v>261.7</v>
      </c>
      <c r="P6" s="82">
        <v>0</v>
      </c>
    </row>
    <row r="7" spans="1:16" s="39" customFormat="1" ht="57" x14ac:dyDescent="0.2">
      <c r="A7" s="35">
        <v>3</v>
      </c>
      <c r="B7" s="68" t="s">
        <v>52</v>
      </c>
      <c r="C7" s="18">
        <v>41380</v>
      </c>
      <c r="D7" s="19">
        <v>20</v>
      </c>
      <c r="E7" s="19">
        <v>40</v>
      </c>
      <c r="F7" s="19" t="s">
        <v>8</v>
      </c>
      <c r="G7" s="21" t="s">
        <v>11</v>
      </c>
      <c r="H7" s="36">
        <v>34488</v>
      </c>
      <c r="I7" s="23">
        <f t="shared" si="0"/>
        <v>6035.4</v>
      </c>
      <c r="J7" s="23">
        <f t="shared" ref="J7:J44" si="2">+I7*3%</f>
        <v>181.06199999999998</v>
      </c>
      <c r="K7" s="41">
        <v>1398.05</v>
      </c>
      <c r="L7" s="23">
        <f t="shared" ref="L7:L44" si="3">H7*0.02</f>
        <v>689.76</v>
      </c>
      <c r="M7" s="61">
        <v>0.105</v>
      </c>
      <c r="N7" s="62">
        <v>3621.24</v>
      </c>
      <c r="O7" s="77">
        <f t="shared" si="1"/>
        <v>1149.5999999999999</v>
      </c>
      <c r="P7" s="82">
        <v>0</v>
      </c>
    </row>
    <row r="8" spans="1:16" s="39" customFormat="1" ht="42.75" x14ac:dyDescent="0.2">
      <c r="A8" s="35">
        <v>4</v>
      </c>
      <c r="B8" s="68" t="s">
        <v>52</v>
      </c>
      <c r="C8" s="18">
        <v>41380</v>
      </c>
      <c r="D8" s="19">
        <v>20</v>
      </c>
      <c r="E8" s="19">
        <v>40</v>
      </c>
      <c r="F8" s="19" t="s">
        <v>8</v>
      </c>
      <c r="G8" s="21" t="s">
        <v>12</v>
      </c>
      <c r="H8" s="36">
        <v>34488</v>
      </c>
      <c r="I8" s="23">
        <f t="shared" si="0"/>
        <v>6035.4</v>
      </c>
      <c r="J8" s="23">
        <f t="shared" si="2"/>
        <v>181.06199999999998</v>
      </c>
      <c r="K8" s="41">
        <v>1398.05</v>
      </c>
      <c r="L8" s="23">
        <f t="shared" si="3"/>
        <v>689.76</v>
      </c>
      <c r="M8" s="61">
        <v>0.105</v>
      </c>
      <c r="N8" s="62">
        <v>3621.24</v>
      </c>
      <c r="O8" s="77">
        <f t="shared" si="1"/>
        <v>1149.5999999999999</v>
      </c>
      <c r="P8" s="82">
        <v>0</v>
      </c>
    </row>
    <row r="9" spans="1:16" s="39" customFormat="1" ht="28.5" x14ac:dyDescent="0.2">
      <c r="A9" s="35">
        <v>5</v>
      </c>
      <c r="B9" s="68" t="s">
        <v>52</v>
      </c>
      <c r="C9" s="18">
        <v>41395</v>
      </c>
      <c r="D9" s="19">
        <v>20</v>
      </c>
      <c r="E9" s="19">
        <v>40</v>
      </c>
      <c r="F9" s="19" t="s">
        <v>8</v>
      </c>
      <c r="G9" s="21" t="s">
        <v>49</v>
      </c>
      <c r="H9" s="36">
        <v>34488</v>
      </c>
      <c r="I9" s="23">
        <f t="shared" si="0"/>
        <v>6035.4</v>
      </c>
      <c r="J9" s="23">
        <f t="shared" si="2"/>
        <v>181.06199999999998</v>
      </c>
      <c r="K9" s="41">
        <v>1398.05</v>
      </c>
      <c r="L9" s="23">
        <f t="shared" si="3"/>
        <v>689.76</v>
      </c>
      <c r="M9" s="61">
        <v>0.105</v>
      </c>
      <c r="N9" s="62">
        <v>3621.24</v>
      </c>
      <c r="O9" s="77">
        <f t="shared" si="1"/>
        <v>1149.5999999999999</v>
      </c>
      <c r="P9" s="82">
        <v>0</v>
      </c>
    </row>
    <row r="10" spans="1:16" s="39" customFormat="1" ht="71.25" x14ac:dyDescent="0.2">
      <c r="A10" s="35">
        <v>6</v>
      </c>
      <c r="B10" s="68" t="s">
        <v>52</v>
      </c>
      <c r="C10" s="18">
        <v>37391</v>
      </c>
      <c r="D10" s="19">
        <v>20</v>
      </c>
      <c r="E10" s="19">
        <v>40</v>
      </c>
      <c r="F10" s="19" t="s">
        <v>8</v>
      </c>
      <c r="G10" s="21" t="s">
        <v>13</v>
      </c>
      <c r="H10" s="36">
        <v>34488</v>
      </c>
      <c r="I10" s="23">
        <f t="shared" si="0"/>
        <v>6035.4</v>
      </c>
      <c r="J10" s="23">
        <f t="shared" si="2"/>
        <v>181.06199999999998</v>
      </c>
      <c r="K10" s="41">
        <v>1398.05</v>
      </c>
      <c r="L10" s="23">
        <f t="shared" si="3"/>
        <v>689.76</v>
      </c>
      <c r="M10" s="61">
        <v>0.105</v>
      </c>
      <c r="N10" s="62">
        <v>3621.24</v>
      </c>
      <c r="O10" s="77">
        <f t="shared" si="1"/>
        <v>1149.5999999999999</v>
      </c>
      <c r="P10" s="82">
        <v>410.72</v>
      </c>
    </row>
    <row r="11" spans="1:16" s="60" customFormat="1" ht="28.5" x14ac:dyDescent="0.2">
      <c r="A11" s="35">
        <v>7</v>
      </c>
      <c r="B11" s="68" t="s">
        <v>52</v>
      </c>
      <c r="C11" s="18">
        <v>42036</v>
      </c>
      <c r="D11" s="19">
        <v>20</v>
      </c>
      <c r="E11" s="19">
        <v>40</v>
      </c>
      <c r="F11" s="19" t="s">
        <v>8</v>
      </c>
      <c r="G11" s="21" t="s">
        <v>14</v>
      </c>
      <c r="H11" s="36">
        <v>34488</v>
      </c>
      <c r="I11" s="23">
        <f t="shared" si="0"/>
        <v>6035.4</v>
      </c>
      <c r="J11" s="23">
        <f t="shared" si="2"/>
        <v>181.06199999999998</v>
      </c>
      <c r="K11" s="41">
        <v>1398.05</v>
      </c>
      <c r="L11" s="23">
        <f t="shared" si="3"/>
        <v>689.76</v>
      </c>
      <c r="M11" s="61">
        <v>0.105</v>
      </c>
      <c r="N11" s="62">
        <v>3621.24</v>
      </c>
      <c r="O11" s="77">
        <f t="shared" si="1"/>
        <v>1149.5999999999999</v>
      </c>
      <c r="P11" s="82">
        <v>0</v>
      </c>
    </row>
    <row r="12" spans="1:16" s="39" customFormat="1" ht="44.25" customHeight="1" x14ac:dyDescent="0.2">
      <c r="A12" s="35">
        <v>8</v>
      </c>
      <c r="B12" s="68" t="s">
        <v>52</v>
      </c>
      <c r="C12" s="42">
        <v>42263</v>
      </c>
      <c r="D12" s="19">
        <v>20</v>
      </c>
      <c r="E12" s="19">
        <v>40</v>
      </c>
      <c r="F12" s="19" t="s">
        <v>15</v>
      </c>
      <c r="G12" s="21" t="s">
        <v>50</v>
      </c>
      <c r="H12" s="36">
        <v>34488</v>
      </c>
      <c r="I12" s="23">
        <f t="shared" ref="I12:I44" si="4">H12*17.5 %</f>
        <v>6035.4</v>
      </c>
      <c r="J12" s="23">
        <f t="shared" si="2"/>
        <v>181.06199999999998</v>
      </c>
      <c r="K12" s="41">
        <v>1398.05</v>
      </c>
      <c r="L12" s="23">
        <f t="shared" si="3"/>
        <v>689.76</v>
      </c>
      <c r="M12" s="61">
        <v>0.105</v>
      </c>
      <c r="N12" s="62">
        <v>3621.24</v>
      </c>
      <c r="O12" s="77">
        <f t="shared" si="1"/>
        <v>1149.5999999999999</v>
      </c>
      <c r="P12" s="82">
        <v>0</v>
      </c>
    </row>
    <row r="13" spans="1:16" s="39" customFormat="1" ht="42.75" x14ac:dyDescent="0.2">
      <c r="A13" s="35">
        <v>9</v>
      </c>
      <c r="B13" s="68" t="s">
        <v>52</v>
      </c>
      <c r="C13" s="18">
        <v>39874</v>
      </c>
      <c r="D13" s="19">
        <v>20</v>
      </c>
      <c r="E13" s="19">
        <v>40</v>
      </c>
      <c r="F13" s="19" t="s">
        <v>15</v>
      </c>
      <c r="G13" s="21" t="s">
        <v>70</v>
      </c>
      <c r="H13" s="36">
        <v>34488</v>
      </c>
      <c r="I13" s="23">
        <f t="shared" si="4"/>
        <v>6035.4</v>
      </c>
      <c r="J13" s="23">
        <f t="shared" si="2"/>
        <v>181.06199999999998</v>
      </c>
      <c r="K13" s="41">
        <v>1398.05</v>
      </c>
      <c r="L13" s="23">
        <f t="shared" si="3"/>
        <v>689.76</v>
      </c>
      <c r="M13" s="61">
        <v>0.105</v>
      </c>
      <c r="N13" s="62">
        <v>3621.24</v>
      </c>
      <c r="O13" s="77">
        <f t="shared" si="1"/>
        <v>1149.5999999999999</v>
      </c>
      <c r="P13" s="82">
        <v>0</v>
      </c>
    </row>
    <row r="14" spans="1:16" s="39" customFormat="1" ht="42.75" x14ac:dyDescent="0.25">
      <c r="A14" s="35">
        <v>10</v>
      </c>
      <c r="B14" s="68" t="s">
        <v>52</v>
      </c>
      <c r="C14" s="42">
        <v>42370</v>
      </c>
      <c r="D14" s="19">
        <v>20</v>
      </c>
      <c r="E14" s="19">
        <v>40</v>
      </c>
      <c r="F14" s="19" t="s">
        <v>15</v>
      </c>
      <c r="G14" s="29" t="s">
        <v>16</v>
      </c>
      <c r="H14" s="36">
        <v>34488</v>
      </c>
      <c r="I14" s="23">
        <f t="shared" si="4"/>
        <v>6035.4</v>
      </c>
      <c r="J14" s="23">
        <f t="shared" si="2"/>
        <v>181.06199999999998</v>
      </c>
      <c r="K14" s="41">
        <v>1398.05</v>
      </c>
      <c r="L14" s="23">
        <f t="shared" si="3"/>
        <v>689.76</v>
      </c>
      <c r="M14" s="61">
        <v>0.105</v>
      </c>
      <c r="N14" s="62">
        <v>3621.24</v>
      </c>
      <c r="O14" s="77">
        <f t="shared" si="1"/>
        <v>1149.5999999999999</v>
      </c>
      <c r="P14" s="82">
        <v>0</v>
      </c>
    </row>
    <row r="15" spans="1:16" s="39" customFormat="1" ht="28.5" x14ac:dyDescent="0.2">
      <c r="A15" s="35">
        <v>11</v>
      </c>
      <c r="B15" s="68" t="s">
        <v>52</v>
      </c>
      <c r="C15" s="18">
        <v>42156</v>
      </c>
      <c r="D15" s="19">
        <v>16</v>
      </c>
      <c r="E15" s="19">
        <v>40</v>
      </c>
      <c r="F15" s="19" t="s">
        <v>18</v>
      </c>
      <c r="G15" s="29" t="s">
        <v>17</v>
      </c>
      <c r="H15" s="36">
        <v>22186</v>
      </c>
      <c r="I15" s="23">
        <f t="shared" si="4"/>
        <v>3882.5499999999997</v>
      </c>
      <c r="J15" s="23">
        <f t="shared" si="2"/>
        <v>116.47649999999999</v>
      </c>
      <c r="K15" s="41">
        <v>1024.6099999999999</v>
      </c>
      <c r="L15" s="23">
        <f t="shared" si="3"/>
        <v>443.72</v>
      </c>
      <c r="M15" s="63">
        <v>0.17499999999999999</v>
      </c>
      <c r="N15" s="62">
        <v>3882.5499999999997</v>
      </c>
      <c r="O15" s="77">
        <f t="shared" si="1"/>
        <v>739.5333333333333</v>
      </c>
      <c r="P15" s="82">
        <v>0</v>
      </c>
    </row>
    <row r="16" spans="1:16" s="39" customFormat="1" ht="42.75" x14ac:dyDescent="0.2">
      <c r="A16" s="35">
        <v>12</v>
      </c>
      <c r="B16" s="68" t="s">
        <v>52</v>
      </c>
      <c r="C16" s="18">
        <v>39114</v>
      </c>
      <c r="D16" s="19">
        <v>16</v>
      </c>
      <c r="E16" s="19">
        <v>40</v>
      </c>
      <c r="F16" s="19" t="s">
        <v>18</v>
      </c>
      <c r="G16" s="21" t="s">
        <v>19</v>
      </c>
      <c r="H16" s="36">
        <v>22186</v>
      </c>
      <c r="I16" s="23">
        <f t="shared" si="4"/>
        <v>3882.5499999999997</v>
      </c>
      <c r="J16" s="23">
        <f t="shared" si="2"/>
        <v>116.47649999999999</v>
      </c>
      <c r="K16" s="41">
        <v>1024.6099999999999</v>
      </c>
      <c r="L16" s="23">
        <f t="shared" si="3"/>
        <v>443.72</v>
      </c>
      <c r="M16" s="64">
        <v>0.17499999999999999</v>
      </c>
      <c r="N16" s="62">
        <v>3882.5499999999997</v>
      </c>
      <c r="O16" s="77">
        <f t="shared" si="1"/>
        <v>739.5333333333333</v>
      </c>
      <c r="P16" s="82">
        <v>308.04000000000002</v>
      </c>
    </row>
    <row r="17" spans="1:16" s="39" customFormat="1" ht="28.5" x14ac:dyDescent="0.2">
      <c r="A17" s="35">
        <v>13</v>
      </c>
      <c r="B17" s="68" t="s">
        <v>52</v>
      </c>
      <c r="C17" s="18">
        <v>41471</v>
      </c>
      <c r="D17" s="19">
        <v>16</v>
      </c>
      <c r="E17" s="19">
        <v>40</v>
      </c>
      <c r="F17" s="19" t="s">
        <v>18</v>
      </c>
      <c r="G17" s="29" t="s">
        <v>46</v>
      </c>
      <c r="H17" s="36">
        <v>22186</v>
      </c>
      <c r="I17" s="23">
        <f t="shared" si="4"/>
        <v>3882.5499999999997</v>
      </c>
      <c r="J17" s="23">
        <f t="shared" si="2"/>
        <v>116.47649999999999</v>
      </c>
      <c r="K17" s="41">
        <v>1024.6099999999999</v>
      </c>
      <c r="L17" s="23">
        <f t="shared" si="3"/>
        <v>443.72</v>
      </c>
      <c r="M17" s="63">
        <v>0.17499999999999999</v>
      </c>
      <c r="N17" s="62">
        <v>3882.5499999999997</v>
      </c>
      <c r="O17" s="77">
        <f t="shared" si="1"/>
        <v>739.5333333333333</v>
      </c>
      <c r="P17" s="82">
        <v>205.36</v>
      </c>
    </row>
    <row r="18" spans="1:16" s="39" customFormat="1" ht="48" customHeight="1" x14ac:dyDescent="0.2">
      <c r="A18" s="35">
        <v>14</v>
      </c>
      <c r="B18" s="68" t="s">
        <v>52</v>
      </c>
      <c r="C18" s="18"/>
      <c r="D18" s="19">
        <v>16</v>
      </c>
      <c r="E18" s="19">
        <v>40</v>
      </c>
      <c r="F18" s="19" t="s">
        <v>18</v>
      </c>
      <c r="G18" s="21" t="s">
        <v>20</v>
      </c>
      <c r="H18" s="36">
        <v>22186</v>
      </c>
      <c r="I18" s="23">
        <f t="shared" si="4"/>
        <v>3882.5499999999997</v>
      </c>
      <c r="J18" s="23">
        <f t="shared" si="2"/>
        <v>116.47649999999999</v>
      </c>
      <c r="K18" s="41">
        <v>1024.68</v>
      </c>
      <c r="L18" s="23">
        <f t="shared" si="3"/>
        <v>443.72</v>
      </c>
      <c r="M18" s="64">
        <v>0.17499999999999999</v>
      </c>
      <c r="N18" s="62">
        <v>3882.5499999999997</v>
      </c>
      <c r="O18" s="77">
        <f t="shared" si="1"/>
        <v>739.5333333333333</v>
      </c>
      <c r="P18" s="82">
        <v>0</v>
      </c>
    </row>
    <row r="19" spans="1:16" s="39" customFormat="1" ht="39" customHeight="1" x14ac:dyDescent="0.2">
      <c r="A19" s="35">
        <v>15</v>
      </c>
      <c r="B19" s="68" t="s">
        <v>52</v>
      </c>
      <c r="C19" s="18">
        <v>41426</v>
      </c>
      <c r="D19" s="19">
        <v>16</v>
      </c>
      <c r="E19" s="19">
        <v>40</v>
      </c>
      <c r="F19" s="19" t="s">
        <v>15</v>
      </c>
      <c r="G19" s="21" t="s">
        <v>21</v>
      </c>
      <c r="H19" s="36">
        <v>22186</v>
      </c>
      <c r="I19" s="23">
        <f t="shared" si="4"/>
        <v>3882.5499999999997</v>
      </c>
      <c r="J19" s="23">
        <f t="shared" si="2"/>
        <v>116.47649999999999</v>
      </c>
      <c r="K19" s="41">
        <v>1024.68</v>
      </c>
      <c r="L19" s="23">
        <f t="shared" si="3"/>
        <v>443.72</v>
      </c>
      <c r="M19" s="63">
        <v>0.17499999999999999</v>
      </c>
      <c r="N19" s="62">
        <v>3882.5499999999997</v>
      </c>
      <c r="O19" s="77">
        <f t="shared" si="1"/>
        <v>739.5333333333333</v>
      </c>
      <c r="P19" s="82">
        <v>205.36</v>
      </c>
    </row>
    <row r="20" spans="1:16" s="39" customFormat="1" ht="28.5" x14ac:dyDescent="0.2">
      <c r="A20" s="35">
        <v>16</v>
      </c>
      <c r="B20" s="68" t="s">
        <v>52</v>
      </c>
      <c r="C20" s="18"/>
      <c r="D20" s="19">
        <v>16</v>
      </c>
      <c r="E20" s="19">
        <v>40</v>
      </c>
      <c r="F20" s="19" t="s">
        <v>8</v>
      </c>
      <c r="G20" s="21" t="s">
        <v>22</v>
      </c>
      <c r="H20" s="36">
        <v>22186</v>
      </c>
      <c r="I20" s="23">
        <f t="shared" si="4"/>
        <v>3882.5499999999997</v>
      </c>
      <c r="J20" s="23">
        <f t="shared" si="2"/>
        <v>116.47649999999999</v>
      </c>
      <c r="K20" s="41">
        <v>1024.68</v>
      </c>
      <c r="L20" s="23">
        <f t="shared" si="3"/>
        <v>443.72</v>
      </c>
      <c r="M20" s="64">
        <v>0.17499999999999999</v>
      </c>
      <c r="N20" s="62">
        <v>3882.5499999999997</v>
      </c>
      <c r="O20" s="77">
        <f t="shared" si="1"/>
        <v>739.5333333333333</v>
      </c>
      <c r="P20" s="82">
        <v>0</v>
      </c>
    </row>
    <row r="21" spans="1:16" s="39" customFormat="1" ht="42.75" x14ac:dyDescent="0.2">
      <c r="A21" s="35">
        <v>17</v>
      </c>
      <c r="B21" s="68" t="s">
        <v>52</v>
      </c>
      <c r="C21" s="18">
        <v>38777</v>
      </c>
      <c r="D21" s="35">
        <v>16</v>
      </c>
      <c r="E21" s="35">
        <v>40</v>
      </c>
      <c r="F21" s="35" t="s">
        <v>18</v>
      </c>
      <c r="G21" s="29" t="s">
        <v>68</v>
      </c>
      <c r="H21" s="36">
        <v>22186</v>
      </c>
      <c r="I21" s="23">
        <f t="shared" si="4"/>
        <v>3882.5499999999997</v>
      </c>
      <c r="J21" s="23">
        <f t="shared" si="2"/>
        <v>116.47649999999999</v>
      </c>
      <c r="K21" s="41">
        <v>1024.68</v>
      </c>
      <c r="L21" s="23">
        <f t="shared" si="3"/>
        <v>443.72</v>
      </c>
      <c r="M21" s="63">
        <v>0.17499999999999999</v>
      </c>
      <c r="N21" s="62">
        <v>3882.5499999999997</v>
      </c>
      <c r="O21" s="77">
        <f t="shared" si="1"/>
        <v>739.5333333333333</v>
      </c>
      <c r="P21" s="82">
        <v>308.04000000000002</v>
      </c>
    </row>
    <row r="22" spans="1:16" s="39" customFormat="1" ht="42.75" x14ac:dyDescent="0.2">
      <c r="A22" s="35">
        <v>18</v>
      </c>
      <c r="B22" s="68" t="s">
        <v>52</v>
      </c>
      <c r="C22" s="18">
        <v>39384</v>
      </c>
      <c r="D22" s="35">
        <v>15</v>
      </c>
      <c r="E22" s="35">
        <v>40</v>
      </c>
      <c r="F22" s="35" t="s">
        <v>18</v>
      </c>
      <c r="G22" s="29" t="s">
        <v>68</v>
      </c>
      <c r="H22" s="36">
        <v>19532</v>
      </c>
      <c r="I22" s="23">
        <f t="shared" si="4"/>
        <v>3418.1</v>
      </c>
      <c r="J22" s="23">
        <f t="shared" si="2"/>
        <v>102.54299999999999</v>
      </c>
      <c r="K22" s="41">
        <v>979.92</v>
      </c>
      <c r="L22" s="23">
        <f t="shared" si="3"/>
        <v>390.64</v>
      </c>
      <c r="M22" s="65">
        <v>0.18</v>
      </c>
      <c r="N22" s="62">
        <v>3516</v>
      </c>
      <c r="O22" s="77">
        <f t="shared" si="1"/>
        <v>651.06666666666672</v>
      </c>
      <c r="P22" s="82">
        <v>308.04000000000002</v>
      </c>
    </row>
    <row r="23" spans="1:16" s="39" customFormat="1" ht="28.5" x14ac:dyDescent="0.25">
      <c r="A23" s="35">
        <v>19</v>
      </c>
      <c r="B23" s="68" t="s">
        <v>52</v>
      </c>
      <c r="C23" s="42">
        <v>42020</v>
      </c>
      <c r="D23" s="19">
        <v>14</v>
      </c>
      <c r="E23" s="19">
        <v>40</v>
      </c>
      <c r="F23" s="19" t="s">
        <v>18</v>
      </c>
      <c r="G23" s="29" t="s">
        <v>48</v>
      </c>
      <c r="H23" s="36">
        <v>17213</v>
      </c>
      <c r="I23" s="23">
        <f t="shared" si="4"/>
        <v>3012.2749999999996</v>
      </c>
      <c r="J23" s="23">
        <f t="shared" si="2"/>
        <v>90.368249999999989</v>
      </c>
      <c r="K23" s="41">
        <v>903.24</v>
      </c>
      <c r="L23" s="23">
        <f t="shared" si="3"/>
        <v>344.26</v>
      </c>
      <c r="M23" s="65">
        <v>0.19</v>
      </c>
      <c r="N23" s="62">
        <v>3270.4700000000003</v>
      </c>
      <c r="O23" s="77">
        <f t="shared" si="1"/>
        <v>573.76666666666665</v>
      </c>
      <c r="P23" s="82">
        <v>0</v>
      </c>
    </row>
    <row r="24" spans="1:16" s="39" customFormat="1" ht="28.5" x14ac:dyDescent="0.2">
      <c r="A24" s="35">
        <v>20</v>
      </c>
      <c r="B24" s="68" t="s">
        <v>52</v>
      </c>
      <c r="C24" s="18">
        <v>42278</v>
      </c>
      <c r="D24" s="19">
        <v>14</v>
      </c>
      <c r="E24" s="19">
        <v>40</v>
      </c>
      <c r="F24" s="19" t="s">
        <v>15</v>
      </c>
      <c r="G24" s="21" t="s">
        <v>23</v>
      </c>
      <c r="H24" s="36">
        <v>17213</v>
      </c>
      <c r="I24" s="23">
        <f t="shared" si="4"/>
        <v>3012.2749999999996</v>
      </c>
      <c r="J24" s="23">
        <f t="shared" si="2"/>
        <v>90.368249999999989</v>
      </c>
      <c r="K24" s="41">
        <v>903.24</v>
      </c>
      <c r="L24" s="23">
        <f t="shared" si="3"/>
        <v>344.26</v>
      </c>
      <c r="M24" s="65">
        <v>0.19</v>
      </c>
      <c r="N24" s="62">
        <v>3270.4700000000003</v>
      </c>
      <c r="O24" s="77">
        <f t="shared" si="1"/>
        <v>573.76666666666665</v>
      </c>
      <c r="P24" s="82">
        <v>0</v>
      </c>
    </row>
    <row r="25" spans="1:16" s="60" customFormat="1" ht="28.5" x14ac:dyDescent="0.2">
      <c r="A25" s="35">
        <v>21</v>
      </c>
      <c r="B25" s="68" t="s">
        <v>52</v>
      </c>
      <c r="C25" s="18">
        <v>39722</v>
      </c>
      <c r="D25" s="19">
        <v>14</v>
      </c>
      <c r="E25" s="19">
        <v>40</v>
      </c>
      <c r="F25" s="19" t="s">
        <v>18</v>
      </c>
      <c r="G25" s="21" t="s">
        <v>24</v>
      </c>
      <c r="H25" s="36">
        <v>17213</v>
      </c>
      <c r="I25" s="23">
        <f t="shared" si="4"/>
        <v>3012.2749999999996</v>
      </c>
      <c r="J25" s="23">
        <f t="shared" si="2"/>
        <v>90.368249999999989</v>
      </c>
      <c r="K25" s="41">
        <v>903.24</v>
      </c>
      <c r="L25" s="23">
        <f t="shared" si="3"/>
        <v>344.26</v>
      </c>
      <c r="M25" s="65">
        <v>0.19</v>
      </c>
      <c r="N25" s="62">
        <v>3270.4700000000003</v>
      </c>
      <c r="O25" s="77">
        <f t="shared" si="1"/>
        <v>573.76666666666665</v>
      </c>
      <c r="P25" s="82">
        <v>0</v>
      </c>
    </row>
    <row r="26" spans="1:16" s="39" customFormat="1" ht="28.5" x14ac:dyDescent="0.2">
      <c r="A26" s="35">
        <v>22</v>
      </c>
      <c r="B26" s="68" t="s">
        <v>52</v>
      </c>
      <c r="C26" s="18">
        <v>40817</v>
      </c>
      <c r="D26" s="19">
        <v>14</v>
      </c>
      <c r="E26" s="19">
        <v>40</v>
      </c>
      <c r="F26" s="19" t="s">
        <v>18</v>
      </c>
      <c r="G26" s="21" t="s">
        <v>25</v>
      </c>
      <c r="H26" s="36">
        <v>17213</v>
      </c>
      <c r="I26" s="23">
        <f t="shared" si="4"/>
        <v>3012.2749999999996</v>
      </c>
      <c r="J26" s="23">
        <f t="shared" si="2"/>
        <v>90.368249999999989</v>
      </c>
      <c r="K26" s="41">
        <v>903.24</v>
      </c>
      <c r="L26" s="23">
        <f t="shared" si="3"/>
        <v>344.26</v>
      </c>
      <c r="M26" s="65">
        <v>0.19</v>
      </c>
      <c r="N26" s="62">
        <v>3270.4700000000003</v>
      </c>
      <c r="O26" s="77">
        <f t="shared" si="1"/>
        <v>573.76666666666665</v>
      </c>
      <c r="P26" s="82">
        <v>205.36</v>
      </c>
    </row>
    <row r="27" spans="1:16" s="39" customFormat="1" ht="42.75" x14ac:dyDescent="0.2">
      <c r="A27" s="35">
        <v>23</v>
      </c>
      <c r="B27" s="68" t="s">
        <v>52</v>
      </c>
      <c r="C27" s="18">
        <v>38777</v>
      </c>
      <c r="D27" s="19">
        <v>14</v>
      </c>
      <c r="E27" s="19">
        <v>40</v>
      </c>
      <c r="F27" s="19" t="s">
        <v>18</v>
      </c>
      <c r="G27" s="21" t="s">
        <v>26</v>
      </c>
      <c r="H27" s="36">
        <v>17213</v>
      </c>
      <c r="I27" s="23">
        <f t="shared" si="4"/>
        <v>3012.2749999999996</v>
      </c>
      <c r="J27" s="23">
        <f t="shared" si="2"/>
        <v>90.368249999999989</v>
      </c>
      <c r="K27" s="41">
        <v>903.24</v>
      </c>
      <c r="L27" s="23">
        <f t="shared" si="3"/>
        <v>344.26</v>
      </c>
      <c r="M27" s="65">
        <v>0.19</v>
      </c>
      <c r="N27" s="62">
        <v>3270.4700000000003</v>
      </c>
      <c r="O27" s="77">
        <f t="shared" si="1"/>
        <v>573.76666666666665</v>
      </c>
      <c r="P27" s="82">
        <v>308.04000000000002</v>
      </c>
    </row>
    <row r="28" spans="1:16" s="39" customFormat="1" ht="28.5" x14ac:dyDescent="0.2">
      <c r="A28" s="35">
        <v>33</v>
      </c>
      <c r="B28" s="68" t="s">
        <v>52</v>
      </c>
      <c r="C28" s="18">
        <v>39569</v>
      </c>
      <c r="D28" s="19">
        <v>14</v>
      </c>
      <c r="E28" s="19">
        <v>40</v>
      </c>
      <c r="F28" s="19" t="s">
        <v>18</v>
      </c>
      <c r="G28" s="21" t="s">
        <v>25</v>
      </c>
      <c r="H28" s="36">
        <v>17213</v>
      </c>
      <c r="I28" s="23">
        <f t="shared" si="4"/>
        <v>3012.2749999999996</v>
      </c>
      <c r="J28" s="23">
        <f t="shared" si="2"/>
        <v>90.368249999999989</v>
      </c>
      <c r="K28" s="41">
        <v>903.24</v>
      </c>
      <c r="L28" s="23">
        <f t="shared" si="3"/>
        <v>344.26</v>
      </c>
      <c r="M28" s="65">
        <v>0.19</v>
      </c>
      <c r="N28" s="62">
        <v>3270.4700000000003</v>
      </c>
      <c r="O28" s="77">
        <f t="shared" si="1"/>
        <v>573.76666666666665</v>
      </c>
      <c r="P28" s="82">
        <v>308.04000000000002</v>
      </c>
    </row>
    <row r="29" spans="1:16" s="39" customFormat="1" ht="54" customHeight="1" x14ac:dyDescent="0.2">
      <c r="A29" s="35">
        <v>27</v>
      </c>
      <c r="B29" s="68" t="s">
        <v>52</v>
      </c>
      <c r="C29" s="18">
        <v>42370</v>
      </c>
      <c r="D29" s="19">
        <v>13</v>
      </c>
      <c r="E29" s="19">
        <v>40</v>
      </c>
      <c r="F29" s="19" t="s">
        <v>18</v>
      </c>
      <c r="G29" s="21" t="s">
        <v>40</v>
      </c>
      <c r="H29" s="36">
        <v>15425</v>
      </c>
      <c r="I29" s="23">
        <f t="shared" si="4"/>
        <v>2699.375</v>
      </c>
      <c r="J29" s="23">
        <f t="shared" si="2"/>
        <v>80.981250000000003</v>
      </c>
      <c r="K29" s="41">
        <v>846.24</v>
      </c>
      <c r="L29" s="23">
        <f t="shared" si="3"/>
        <v>308.5</v>
      </c>
      <c r="M29" s="64">
        <v>0.20499999999999999</v>
      </c>
      <c r="N29" s="62">
        <v>3162.125</v>
      </c>
      <c r="O29" s="77">
        <f t="shared" si="1"/>
        <v>514.16666666666663</v>
      </c>
      <c r="P29" s="82">
        <v>0</v>
      </c>
    </row>
    <row r="30" spans="1:16" s="39" customFormat="1" ht="28.5" x14ac:dyDescent="0.2">
      <c r="A30" s="35">
        <v>24</v>
      </c>
      <c r="B30" s="68" t="s">
        <v>52</v>
      </c>
      <c r="C30" s="18">
        <v>39188</v>
      </c>
      <c r="D30" s="19">
        <v>13</v>
      </c>
      <c r="E30" s="19">
        <v>40</v>
      </c>
      <c r="F30" s="19" t="s">
        <v>18</v>
      </c>
      <c r="G30" s="21" t="s">
        <v>27</v>
      </c>
      <c r="H30" s="36">
        <v>15425.1</v>
      </c>
      <c r="I30" s="23">
        <f t="shared" si="4"/>
        <v>2699.3924999999999</v>
      </c>
      <c r="J30" s="23">
        <f t="shared" si="2"/>
        <v>80.981774999999999</v>
      </c>
      <c r="K30" s="41">
        <v>846.24</v>
      </c>
      <c r="L30" s="23">
        <f t="shared" si="3"/>
        <v>308.50200000000001</v>
      </c>
      <c r="M30" s="64">
        <v>0.20499999999999999</v>
      </c>
      <c r="N30" s="62">
        <v>3162.1455000000001</v>
      </c>
      <c r="O30" s="77">
        <f t="shared" si="1"/>
        <v>514.16999999999996</v>
      </c>
      <c r="P30" s="82">
        <v>308.04000000000002</v>
      </c>
    </row>
    <row r="31" spans="1:16" s="39" customFormat="1" ht="28.5" x14ac:dyDescent="0.2">
      <c r="A31" s="35">
        <v>25</v>
      </c>
      <c r="B31" s="68" t="s">
        <v>52</v>
      </c>
      <c r="C31" s="18">
        <v>41699</v>
      </c>
      <c r="D31" s="19">
        <v>13</v>
      </c>
      <c r="E31" s="19">
        <v>40</v>
      </c>
      <c r="F31" s="19" t="s">
        <v>18</v>
      </c>
      <c r="G31" s="21" t="s">
        <v>71</v>
      </c>
      <c r="H31" s="36">
        <v>15425</v>
      </c>
      <c r="I31" s="23">
        <f t="shared" si="4"/>
        <v>2699.375</v>
      </c>
      <c r="J31" s="23">
        <f t="shared" si="2"/>
        <v>80.981250000000003</v>
      </c>
      <c r="K31" s="41">
        <v>846.24</v>
      </c>
      <c r="L31" s="23">
        <f t="shared" si="3"/>
        <v>308.5</v>
      </c>
      <c r="M31" s="64">
        <v>0.20499999999999999</v>
      </c>
      <c r="N31" s="62">
        <v>3162.125</v>
      </c>
      <c r="O31" s="77">
        <f t="shared" si="1"/>
        <v>514.16666666666663</v>
      </c>
      <c r="P31" s="82">
        <v>0</v>
      </c>
    </row>
    <row r="32" spans="1:16" s="39" customFormat="1" ht="42.75" x14ac:dyDescent="0.2">
      <c r="A32" s="35">
        <v>26</v>
      </c>
      <c r="B32" s="68" t="s">
        <v>52</v>
      </c>
      <c r="C32" s="18">
        <v>41395</v>
      </c>
      <c r="D32" s="19">
        <v>13</v>
      </c>
      <c r="E32" s="19">
        <v>40</v>
      </c>
      <c r="F32" s="19" t="s">
        <v>18</v>
      </c>
      <c r="G32" s="21" t="s">
        <v>28</v>
      </c>
      <c r="H32" s="36">
        <v>15425</v>
      </c>
      <c r="I32" s="23">
        <f t="shared" si="4"/>
        <v>2699.375</v>
      </c>
      <c r="J32" s="23">
        <f t="shared" si="2"/>
        <v>80.981250000000003</v>
      </c>
      <c r="K32" s="41">
        <v>846.24</v>
      </c>
      <c r="L32" s="23">
        <f t="shared" si="3"/>
        <v>308.5</v>
      </c>
      <c r="M32" s="64">
        <v>0.20499999999999999</v>
      </c>
      <c r="N32" s="62">
        <v>3162.125</v>
      </c>
      <c r="O32" s="77">
        <f t="shared" si="1"/>
        <v>514.16666666666663</v>
      </c>
      <c r="P32" s="82">
        <v>205.36</v>
      </c>
    </row>
    <row r="33" spans="1:16" s="39" customFormat="1" ht="42.75" x14ac:dyDescent="0.2">
      <c r="A33" s="35">
        <v>36</v>
      </c>
      <c r="B33" s="68" t="s">
        <v>52</v>
      </c>
      <c r="C33" s="42">
        <v>41426</v>
      </c>
      <c r="D33" s="19">
        <v>13</v>
      </c>
      <c r="E33" s="19">
        <v>40</v>
      </c>
      <c r="F33" s="19" t="s">
        <v>18</v>
      </c>
      <c r="G33" s="21" t="s">
        <v>47</v>
      </c>
      <c r="H33" s="36">
        <v>15425</v>
      </c>
      <c r="I33" s="23">
        <f t="shared" si="4"/>
        <v>2699.375</v>
      </c>
      <c r="J33" s="23">
        <f t="shared" si="2"/>
        <v>80.981250000000003</v>
      </c>
      <c r="K33" s="41">
        <v>846.24</v>
      </c>
      <c r="L33" s="23">
        <f t="shared" si="3"/>
        <v>308.5</v>
      </c>
      <c r="M33" s="65">
        <v>0.20499999999999999</v>
      </c>
      <c r="N33" s="62">
        <v>3162.125</v>
      </c>
      <c r="O33" s="77">
        <f t="shared" si="1"/>
        <v>514.16666666666663</v>
      </c>
      <c r="P33" s="82">
        <v>205.36</v>
      </c>
    </row>
    <row r="34" spans="1:16" s="39" customFormat="1" ht="42.75" x14ac:dyDescent="0.2">
      <c r="A34" s="35">
        <v>28</v>
      </c>
      <c r="B34" s="68" t="s">
        <v>52</v>
      </c>
      <c r="C34" s="18">
        <v>41030</v>
      </c>
      <c r="D34" s="19">
        <v>12</v>
      </c>
      <c r="E34" s="19">
        <v>40</v>
      </c>
      <c r="F34" s="19" t="s">
        <v>18</v>
      </c>
      <c r="G34" s="21" t="s">
        <v>29</v>
      </c>
      <c r="H34" s="36">
        <v>13966</v>
      </c>
      <c r="I34" s="23">
        <f t="shared" si="4"/>
        <v>2444.0499999999997</v>
      </c>
      <c r="J34" s="23">
        <f t="shared" si="2"/>
        <v>73.321499999999986</v>
      </c>
      <c r="K34" s="41">
        <v>801.65</v>
      </c>
      <c r="L34" s="23">
        <f t="shared" si="3"/>
        <v>279.32</v>
      </c>
      <c r="M34" s="65">
        <v>0.20499999999999999</v>
      </c>
      <c r="N34" s="62">
        <v>2863.0299999999997</v>
      </c>
      <c r="O34" s="77">
        <f t="shared" si="1"/>
        <v>465.53333333333336</v>
      </c>
      <c r="P34" s="82">
        <v>0</v>
      </c>
    </row>
    <row r="35" spans="1:16" s="39" customFormat="1" ht="42.75" x14ac:dyDescent="0.2">
      <c r="A35" s="35">
        <v>29</v>
      </c>
      <c r="B35" s="68" t="s">
        <v>52</v>
      </c>
      <c r="C35" s="42">
        <v>41396</v>
      </c>
      <c r="D35" s="19">
        <v>12</v>
      </c>
      <c r="E35" s="19">
        <v>40</v>
      </c>
      <c r="F35" s="19" t="s">
        <v>18</v>
      </c>
      <c r="G35" s="21" t="s">
        <v>30</v>
      </c>
      <c r="H35" s="36">
        <v>13966</v>
      </c>
      <c r="I35" s="23">
        <f t="shared" ref="I35" si="5">H35*17.5 %</f>
        <v>2444.0499999999997</v>
      </c>
      <c r="J35" s="23">
        <f t="shared" ref="J35" si="6">+I35*3%</f>
        <v>73.321499999999986</v>
      </c>
      <c r="K35" s="41">
        <v>801.65</v>
      </c>
      <c r="L35" s="23">
        <f t="shared" ref="L35" si="7">H35*0.02</f>
        <v>279.32</v>
      </c>
      <c r="M35" s="65">
        <v>0.20499999999999999</v>
      </c>
      <c r="N35" s="62">
        <v>2863.0299999999997</v>
      </c>
      <c r="O35" s="77">
        <f t="shared" si="1"/>
        <v>465.53333333333336</v>
      </c>
      <c r="P35" s="82">
        <v>205.36</v>
      </c>
    </row>
    <row r="36" spans="1:16" s="60" customFormat="1" ht="28.5" x14ac:dyDescent="0.2">
      <c r="A36" s="35">
        <v>30</v>
      </c>
      <c r="B36" s="68" t="s">
        <v>52</v>
      </c>
      <c r="C36" s="18">
        <v>39554</v>
      </c>
      <c r="D36" s="19">
        <v>12</v>
      </c>
      <c r="E36" s="19">
        <v>40</v>
      </c>
      <c r="F36" s="19" t="s">
        <v>18</v>
      </c>
      <c r="G36" s="21" t="s">
        <v>31</v>
      </c>
      <c r="H36" s="36">
        <v>13966</v>
      </c>
      <c r="I36" s="23">
        <f t="shared" si="4"/>
        <v>2444.0499999999997</v>
      </c>
      <c r="J36" s="23">
        <f t="shared" si="2"/>
        <v>73.321499999999986</v>
      </c>
      <c r="K36" s="41">
        <v>801.65</v>
      </c>
      <c r="L36" s="23">
        <f t="shared" si="3"/>
        <v>279.32</v>
      </c>
      <c r="M36" s="65">
        <v>0.20499999999999999</v>
      </c>
      <c r="N36" s="62">
        <v>2863.0299999999997</v>
      </c>
      <c r="O36" s="77">
        <f t="shared" si="1"/>
        <v>465.53333333333336</v>
      </c>
      <c r="P36" s="82">
        <v>308.04000000000002</v>
      </c>
    </row>
    <row r="37" spans="1:16" s="39" customFormat="1" ht="48" customHeight="1" x14ac:dyDescent="0.2">
      <c r="A37" s="35">
        <v>31</v>
      </c>
      <c r="B37" s="68" t="s">
        <v>52</v>
      </c>
      <c r="C37" s="18">
        <v>40909</v>
      </c>
      <c r="D37" s="19">
        <v>11</v>
      </c>
      <c r="E37" s="19">
        <v>40</v>
      </c>
      <c r="F37" s="19" t="s">
        <v>18</v>
      </c>
      <c r="G37" s="21" t="s">
        <v>32</v>
      </c>
      <c r="H37" s="36">
        <v>13214</v>
      </c>
      <c r="I37" s="23">
        <f t="shared" si="4"/>
        <v>2312.4499999999998</v>
      </c>
      <c r="J37" s="23">
        <f t="shared" si="2"/>
        <v>69.373499999999993</v>
      </c>
      <c r="K37" s="41">
        <v>781.94</v>
      </c>
      <c r="L37" s="23">
        <f t="shared" si="3"/>
        <v>264.28000000000003</v>
      </c>
      <c r="M37" s="65">
        <v>0.20499999999999999</v>
      </c>
      <c r="N37" s="62">
        <v>2708.87</v>
      </c>
      <c r="O37" s="77">
        <f t="shared" si="1"/>
        <v>440.46666666666664</v>
      </c>
      <c r="P37" s="82">
        <v>205.36</v>
      </c>
    </row>
    <row r="38" spans="1:16" s="39" customFormat="1" ht="50.25" customHeight="1" x14ac:dyDescent="0.2">
      <c r="A38" s="35">
        <v>32</v>
      </c>
      <c r="B38" s="68" t="s">
        <v>52</v>
      </c>
      <c r="C38" s="18">
        <v>38777</v>
      </c>
      <c r="D38" s="35">
        <v>11</v>
      </c>
      <c r="E38" s="19">
        <v>40</v>
      </c>
      <c r="F38" s="19" t="s">
        <v>18</v>
      </c>
      <c r="G38" s="21" t="s">
        <v>33</v>
      </c>
      <c r="H38" s="36">
        <v>13214</v>
      </c>
      <c r="I38" s="23">
        <f t="shared" si="4"/>
        <v>2312.4499999999998</v>
      </c>
      <c r="J38" s="23">
        <f t="shared" si="2"/>
        <v>69.373499999999993</v>
      </c>
      <c r="K38" s="41">
        <v>781.94</v>
      </c>
      <c r="L38" s="23">
        <f t="shared" si="3"/>
        <v>264.28000000000003</v>
      </c>
      <c r="M38" s="65">
        <v>0.20499999999999999</v>
      </c>
      <c r="N38" s="62">
        <v>2708.87</v>
      </c>
      <c r="O38" s="77">
        <f t="shared" si="1"/>
        <v>440.46666666666664</v>
      </c>
      <c r="P38" s="82">
        <v>308.04000000000002</v>
      </c>
    </row>
    <row r="39" spans="1:16" s="60" customFormat="1" ht="47.25" customHeight="1" x14ac:dyDescent="0.2">
      <c r="A39" s="35">
        <v>34</v>
      </c>
      <c r="B39" s="68" t="s">
        <v>52</v>
      </c>
      <c r="C39" s="18">
        <v>38353</v>
      </c>
      <c r="D39" s="19">
        <v>11</v>
      </c>
      <c r="E39" s="19">
        <v>40</v>
      </c>
      <c r="F39" s="19" t="s">
        <v>18</v>
      </c>
      <c r="G39" s="21" t="s">
        <v>35</v>
      </c>
      <c r="H39" s="36">
        <v>13214</v>
      </c>
      <c r="I39" s="23">
        <f t="shared" si="4"/>
        <v>2312.4499999999998</v>
      </c>
      <c r="J39" s="23">
        <f t="shared" si="2"/>
        <v>69.373499999999993</v>
      </c>
      <c r="K39" s="41">
        <v>781.94</v>
      </c>
      <c r="L39" s="23">
        <f t="shared" si="3"/>
        <v>264.28000000000003</v>
      </c>
      <c r="M39" s="65">
        <v>0.20499999999999999</v>
      </c>
      <c r="N39" s="62">
        <v>2708.87</v>
      </c>
      <c r="O39" s="77">
        <f t="shared" si="1"/>
        <v>440.46666666666664</v>
      </c>
      <c r="P39" s="82">
        <v>308.04000000000002</v>
      </c>
    </row>
    <row r="40" spans="1:16" s="39" customFormat="1" ht="28.5" x14ac:dyDescent="0.2">
      <c r="A40" s="35">
        <v>35</v>
      </c>
      <c r="B40" s="68" t="s">
        <v>52</v>
      </c>
      <c r="C40" s="18">
        <v>40909</v>
      </c>
      <c r="D40" s="19">
        <v>11</v>
      </c>
      <c r="E40" s="19">
        <v>40</v>
      </c>
      <c r="F40" s="19" t="s">
        <v>18</v>
      </c>
      <c r="G40" s="21" t="s">
        <v>34</v>
      </c>
      <c r="H40" s="36">
        <v>13214</v>
      </c>
      <c r="I40" s="23">
        <f t="shared" si="4"/>
        <v>2312.4499999999998</v>
      </c>
      <c r="J40" s="23">
        <f t="shared" si="2"/>
        <v>69.373499999999993</v>
      </c>
      <c r="K40" s="41">
        <v>781.94</v>
      </c>
      <c r="L40" s="23">
        <f t="shared" si="3"/>
        <v>264.28000000000003</v>
      </c>
      <c r="M40" s="65">
        <v>0.20499999999999999</v>
      </c>
      <c r="N40" s="62">
        <v>2708.87</v>
      </c>
      <c r="O40" s="77">
        <f t="shared" si="1"/>
        <v>440.46666666666664</v>
      </c>
      <c r="P40" s="82">
        <v>0</v>
      </c>
    </row>
    <row r="41" spans="1:16" s="39" customFormat="1" ht="28.5" x14ac:dyDescent="0.2">
      <c r="A41" s="35">
        <v>38</v>
      </c>
      <c r="B41" s="68" t="s">
        <v>52</v>
      </c>
      <c r="C41" s="18">
        <v>37375</v>
      </c>
      <c r="D41" s="19">
        <v>10</v>
      </c>
      <c r="E41" s="19">
        <v>40</v>
      </c>
      <c r="F41" s="19" t="s">
        <v>18</v>
      </c>
      <c r="G41" s="21" t="s">
        <v>37</v>
      </c>
      <c r="H41" s="36">
        <v>12605</v>
      </c>
      <c r="I41" s="23">
        <f t="shared" si="4"/>
        <v>2205.875</v>
      </c>
      <c r="J41" s="23">
        <f t="shared" si="2"/>
        <v>66.176249999999996</v>
      </c>
      <c r="K41" s="41">
        <v>753.87</v>
      </c>
      <c r="L41" s="23">
        <f t="shared" si="3"/>
        <v>252.1</v>
      </c>
      <c r="M41" s="65">
        <v>0.215</v>
      </c>
      <c r="N41" s="62">
        <v>2710.0749999999998</v>
      </c>
      <c r="O41" s="77">
        <f t="shared" si="1"/>
        <v>420.16666666666669</v>
      </c>
      <c r="P41" s="82">
        <v>410.72</v>
      </c>
    </row>
    <row r="42" spans="1:16" s="43" customFormat="1" ht="42.75" x14ac:dyDescent="0.2">
      <c r="A42" s="35">
        <v>39</v>
      </c>
      <c r="B42" s="68" t="s">
        <v>52</v>
      </c>
      <c r="C42" s="18">
        <v>40909</v>
      </c>
      <c r="D42" s="19">
        <v>10</v>
      </c>
      <c r="E42" s="19">
        <v>40</v>
      </c>
      <c r="F42" s="19" t="s">
        <v>18</v>
      </c>
      <c r="G42" s="21" t="s">
        <v>38</v>
      </c>
      <c r="H42" s="36">
        <v>12605</v>
      </c>
      <c r="I42" s="23">
        <f t="shared" si="4"/>
        <v>2205.875</v>
      </c>
      <c r="J42" s="23">
        <f t="shared" si="2"/>
        <v>66.176249999999996</v>
      </c>
      <c r="K42" s="41">
        <v>753.87</v>
      </c>
      <c r="L42" s="23">
        <f t="shared" si="3"/>
        <v>252.1</v>
      </c>
      <c r="M42" s="65">
        <v>0.215</v>
      </c>
      <c r="N42" s="62">
        <v>2710.0749999999998</v>
      </c>
      <c r="O42" s="77">
        <f t="shared" si="1"/>
        <v>420.16666666666669</v>
      </c>
      <c r="P42" s="82">
        <v>0</v>
      </c>
    </row>
    <row r="43" spans="1:16" s="39" customFormat="1" ht="54" customHeight="1" x14ac:dyDescent="0.2">
      <c r="A43" s="35">
        <v>37</v>
      </c>
      <c r="B43" s="68" t="s">
        <v>52</v>
      </c>
      <c r="C43" s="18">
        <v>41441</v>
      </c>
      <c r="D43" s="19">
        <v>9</v>
      </c>
      <c r="E43" s="19">
        <v>40</v>
      </c>
      <c r="F43" s="19" t="s">
        <v>18</v>
      </c>
      <c r="G43" s="21" t="s">
        <v>36</v>
      </c>
      <c r="H43" s="36">
        <v>12162</v>
      </c>
      <c r="I43" s="23">
        <f t="shared" si="4"/>
        <v>2128.35</v>
      </c>
      <c r="J43" s="23">
        <f t="shared" si="2"/>
        <v>63.850499999999997</v>
      </c>
      <c r="K43" s="41">
        <v>736.82</v>
      </c>
      <c r="L43" s="23">
        <f t="shared" si="3"/>
        <v>243.24</v>
      </c>
      <c r="M43" s="65">
        <v>0.215</v>
      </c>
      <c r="N43" s="62">
        <v>2614.83</v>
      </c>
      <c r="O43" s="77">
        <f t="shared" si="1"/>
        <v>405.4</v>
      </c>
      <c r="P43" s="82">
        <v>205.36</v>
      </c>
    </row>
    <row r="44" spans="1:16" s="7" customFormat="1" ht="43.5" thickBot="1" x14ac:dyDescent="0.25">
      <c r="A44" s="26">
        <v>40</v>
      </c>
      <c r="B44" s="68" t="s">
        <v>52</v>
      </c>
      <c r="C44" s="27">
        <v>37423</v>
      </c>
      <c r="D44" s="20">
        <v>7</v>
      </c>
      <c r="E44" s="20">
        <v>40</v>
      </c>
      <c r="F44" s="20" t="s">
        <v>18</v>
      </c>
      <c r="G44" s="28" t="s">
        <v>39</v>
      </c>
      <c r="H44" s="22">
        <v>11007</v>
      </c>
      <c r="I44" s="23">
        <f t="shared" si="4"/>
        <v>1926.2249999999999</v>
      </c>
      <c r="J44" s="23">
        <f t="shared" si="2"/>
        <v>57.786749999999998</v>
      </c>
      <c r="K44" s="23">
        <v>846.24</v>
      </c>
      <c r="L44" s="23">
        <f t="shared" si="3"/>
        <v>220.14000000000001</v>
      </c>
      <c r="M44" s="40">
        <v>0.215</v>
      </c>
      <c r="N44" s="25">
        <v>2366.5050000000001</v>
      </c>
      <c r="O44" s="77">
        <f t="shared" si="1"/>
        <v>366.9</v>
      </c>
      <c r="P44" s="82">
        <v>410.72</v>
      </c>
    </row>
    <row r="45" spans="1:16" ht="15.75" thickTop="1" thickBot="1" x14ac:dyDescent="0.3">
      <c r="A45" s="44"/>
      <c r="B45" s="1"/>
      <c r="C45" s="2"/>
      <c r="H45" s="70" t="s">
        <v>53</v>
      </c>
      <c r="I45" s="46">
        <f>SUM(I5:I44)</f>
        <v>151396.01750000005</v>
      </c>
      <c r="J45" s="46">
        <f>SUM(J5:J44)</f>
        <v>4541.8805249999978</v>
      </c>
      <c r="K45" s="46">
        <f>SUM(K5:K44)</f>
        <v>40791.880000000026</v>
      </c>
      <c r="L45" s="46">
        <f t="shared" ref="L45" si="8">SUM(L5:L44)</f>
        <v>17302.402000000002</v>
      </c>
      <c r="M45" s="47"/>
      <c r="N45" s="47">
        <f>SUM(N5:N44)</f>
        <v>133437.4675</v>
      </c>
      <c r="O45" s="78">
        <f>SUM(O5:O44)</f>
        <v>28837.336666666673</v>
      </c>
      <c r="P45" s="83">
        <f>SUM(P5:P44)</f>
        <v>5647.4000000000005</v>
      </c>
    </row>
    <row r="46" spans="1:16" ht="14.25" x14ac:dyDescent="0.25">
      <c r="A46" s="48"/>
      <c r="C46" s="2"/>
      <c r="I46" s="49"/>
      <c r="J46" s="49"/>
      <c r="K46" s="49"/>
      <c r="L46" s="49"/>
      <c r="N46" s="55"/>
      <c r="O46" s="55"/>
      <c r="P46" s="80"/>
    </row>
    <row r="47" spans="1:16" ht="14.25" x14ac:dyDescent="0.25">
      <c r="A47" s="48"/>
      <c r="C47" s="2"/>
      <c r="I47" s="5"/>
      <c r="J47" s="50"/>
      <c r="K47" s="50"/>
      <c r="L47" s="50"/>
      <c r="M47" s="51"/>
      <c r="N47" s="53"/>
      <c r="O47" s="53"/>
      <c r="P47" s="80"/>
    </row>
    <row r="48" spans="1:16" ht="14.25" x14ac:dyDescent="0.25">
      <c r="A48" s="48"/>
      <c r="C48" s="2"/>
      <c r="H48" s="52"/>
      <c r="N48" s="53"/>
      <c r="O48" s="53"/>
      <c r="P48" s="80"/>
    </row>
    <row r="49" spans="1:16" ht="14.25" x14ac:dyDescent="0.25">
      <c r="A49" s="48"/>
      <c r="B49" s="48"/>
      <c r="C49" s="2"/>
      <c r="G49" s="2" t="s">
        <v>54</v>
      </c>
      <c r="H49" s="2">
        <v>30</v>
      </c>
      <c r="I49" s="2"/>
      <c r="J49" s="2" t="s">
        <v>55</v>
      </c>
      <c r="K49" s="2">
        <v>1</v>
      </c>
      <c r="N49" s="1"/>
      <c r="O49" s="1"/>
      <c r="P49" s="84"/>
    </row>
    <row r="50" spans="1:16" ht="15" thickBot="1" x14ac:dyDescent="0.3">
      <c r="A50" s="48"/>
      <c r="C50" s="2"/>
      <c r="G50" s="48" t="s">
        <v>56</v>
      </c>
      <c r="H50" s="54">
        <v>9</v>
      </c>
      <c r="I50" s="2"/>
      <c r="J50" s="2" t="s">
        <v>57</v>
      </c>
      <c r="K50" s="71">
        <f>40-K49</f>
        <v>39</v>
      </c>
      <c r="N50" s="1"/>
      <c r="O50" s="1"/>
      <c r="P50" s="84"/>
    </row>
    <row r="51" spans="1:16" ht="14.25" x14ac:dyDescent="0.25">
      <c r="A51" s="48"/>
      <c r="C51" s="48"/>
      <c r="G51" s="2" t="s">
        <v>58</v>
      </c>
      <c r="H51" s="51">
        <f>SUM(H49:H50)</f>
        <v>39</v>
      </c>
      <c r="I51" s="2"/>
      <c r="J51" s="2" t="s">
        <v>59</v>
      </c>
      <c r="K51" s="2">
        <v>40</v>
      </c>
      <c r="N51" s="1"/>
      <c r="O51" s="1"/>
      <c r="P51" s="84"/>
    </row>
    <row r="52" spans="1:16" ht="14.25" x14ac:dyDescent="0.25">
      <c r="A52" s="48"/>
      <c r="C52" s="48"/>
      <c r="G52" s="2"/>
      <c r="H52" s="2"/>
      <c r="I52" s="48"/>
      <c r="N52" s="1"/>
      <c r="O52" s="1"/>
      <c r="P52" s="84"/>
    </row>
    <row r="53" spans="1:16" ht="14.25" x14ac:dyDescent="0.25">
      <c r="A53" s="48"/>
      <c r="B53" s="48"/>
      <c r="C53" s="48"/>
      <c r="G53" s="2" t="s">
        <v>60</v>
      </c>
      <c r="H53" s="2" t="s">
        <v>61</v>
      </c>
      <c r="I53" s="48"/>
      <c r="N53" s="2"/>
      <c r="O53" s="2"/>
      <c r="P53" s="79"/>
    </row>
    <row r="54" spans="1:16" ht="14.25" x14ac:dyDescent="0.25">
      <c r="A54" s="48"/>
      <c r="B54" s="48"/>
      <c r="C54" s="48"/>
      <c r="G54" s="48" t="s">
        <v>62</v>
      </c>
      <c r="H54" s="48" t="s">
        <v>63</v>
      </c>
      <c r="I54" s="48"/>
      <c r="N54" s="60"/>
      <c r="O54" s="60"/>
      <c r="P54" s="85"/>
    </row>
    <row r="55" spans="1:16" ht="14.25" x14ac:dyDescent="0.25">
      <c r="A55" s="48"/>
      <c r="B55" s="48"/>
      <c r="C55" s="48"/>
      <c r="G55" s="48"/>
      <c r="H55" s="48"/>
      <c r="I55" s="48"/>
      <c r="N55" s="60"/>
      <c r="O55" s="60"/>
      <c r="P55" s="85"/>
    </row>
    <row r="56" spans="1:16" ht="42.75" x14ac:dyDescent="0.25">
      <c r="A56" s="48"/>
      <c r="B56" s="48"/>
      <c r="C56" s="48"/>
      <c r="G56" s="73" t="s">
        <v>64</v>
      </c>
      <c r="H56" s="72">
        <v>17</v>
      </c>
      <c r="I56" s="48"/>
      <c r="J56" s="73" t="s">
        <v>65</v>
      </c>
      <c r="K56" s="72">
        <v>8</v>
      </c>
      <c r="N56" s="1"/>
      <c r="O56" s="1"/>
      <c r="P56" s="84"/>
    </row>
    <row r="57" spans="1:16" ht="42.75" x14ac:dyDescent="0.25">
      <c r="A57" s="48"/>
      <c r="B57" s="48"/>
      <c r="C57" s="48"/>
      <c r="G57" s="73" t="s">
        <v>66</v>
      </c>
      <c r="H57" s="54">
        <v>13</v>
      </c>
      <c r="I57" s="48"/>
      <c r="J57" s="73" t="s">
        <v>67</v>
      </c>
      <c r="K57" s="54">
        <v>1</v>
      </c>
      <c r="N57" s="1"/>
      <c r="O57" s="1"/>
      <c r="P57" s="84"/>
    </row>
    <row r="58" spans="1:16" ht="14.25" x14ac:dyDescent="0.25">
      <c r="A58" s="48"/>
      <c r="B58" s="48"/>
      <c r="C58" s="48"/>
      <c r="G58" s="48" t="s">
        <v>58</v>
      </c>
      <c r="H58" s="51">
        <f>H56+H57</f>
        <v>30</v>
      </c>
      <c r="I58" s="48"/>
      <c r="J58" s="48" t="s">
        <v>58</v>
      </c>
      <c r="K58" s="51">
        <f>K56+K57</f>
        <v>9</v>
      </c>
      <c r="M58" s="74" t="s">
        <v>58</v>
      </c>
      <c r="N58" s="74" t="s">
        <v>58</v>
      </c>
      <c r="O58" s="74">
        <f>H58+K58</f>
        <v>39</v>
      </c>
      <c r="P58" s="86"/>
    </row>
    <row r="59" spans="1:16" ht="14.25" x14ac:dyDescent="0.25">
      <c r="A59" s="48"/>
      <c r="B59" s="48"/>
      <c r="C59" s="48"/>
      <c r="H59" s="52"/>
      <c r="N59" s="7"/>
      <c r="O59" s="7"/>
      <c r="P59" s="80"/>
    </row>
    <row r="60" spans="1:16" ht="14.25" x14ac:dyDescent="0.25">
      <c r="A60" s="48"/>
      <c r="B60" s="48"/>
      <c r="C60" s="48"/>
      <c r="H60" s="52"/>
      <c r="N60" s="7"/>
      <c r="O60" s="7"/>
      <c r="P60" s="80"/>
    </row>
    <row r="61" spans="1:16" ht="14.25" x14ac:dyDescent="0.25">
      <c r="A61" s="48"/>
      <c r="C61" s="48"/>
      <c r="H61" s="52"/>
      <c r="N61" s="7"/>
      <c r="O61" s="7"/>
      <c r="P61" s="80"/>
    </row>
    <row r="62" spans="1:16" ht="14.25" x14ac:dyDescent="0.25">
      <c r="A62" s="48"/>
      <c r="C62" s="48"/>
      <c r="H62" s="52"/>
      <c r="N62" s="7"/>
      <c r="O62" s="7"/>
      <c r="P62" s="80"/>
    </row>
    <row r="63" spans="1:16" s="1" customFormat="1" ht="14.25" x14ac:dyDescent="0.25">
      <c r="A63" s="48"/>
      <c r="B63" s="2"/>
      <c r="C63" s="48"/>
      <c r="D63" s="3"/>
      <c r="E63" s="3"/>
      <c r="F63" s="3"/>
      <c r="G63" s="45"/>
      <c r="H63" s="52"/>
      <c r="I63" s="6"/>
      <c r="N63" s="56"/>
      <c r="O63" s="56"/>
      <c r="P63" s="87"/>
    </row>
    <row r="64" spans="1:16" s="1" customFormat="1" ht="14.25" x14ac:dyDescent="0.25">
      <c r="A64" s="48"/>
      <c r="B64" s="2"/>
      <c r="C64" s="48"/>
      <c r="D64" s="3"/>
      <c r="E64" s="3"/>
      <c r="F64" s="3"/>
      <c r="G64" s="45"/>
      <c r="H64" s="52"/>
      <c r="I64" s="6"/>
      <c r="N64" s="56"/>
      <c r="O64" s="56"/>
      <c r="P64" s="87"/>
    </row>
    <row r="65" spans="1:16" s="1" customFormat="1" ht="14.25" x14ac:dyDescent="0.25">
      <c r="A65" s="48"/>
      <c r="B65" s="2"/>
      <c r="C65" s="48"/>
      <c r="D65" s="3"/>
      <c r="E65" s="3"/>
      <c r="F65" s="3"/>
      <c r="G65" s="45"/>
      <c r="H65" s="52"/>
      <c r="I65" s="6"/>
      <c r="N65" s="56"/>
      <c r="O65" s="56"/>
      <c r="P65" s="87"/>
    </row>
    <row r="66" spans="1:16" ht="92.25" customHeight="1" x14ac:dyDescent="0.25">
      <c r="N66" s="7"/>
      <c r="O66" s="7"/>
      <c r="P66" s="80"/>
    </row>
    <row r="67" spans="1:16" ht="92.25" customHeight="1" x14ac:dyDescent="0.25">
      <c r="N67" s="7"/>
      <c r="O67" s="7"/>
      <c r="P67" s="80"/>
    </row>
    <row r="68" spans="1:16" ht="92.25" customHeight="1" x14ac:dyDescent="0.25">
      <c r="N68" s="7"/>
      <c r="O68" s="7"/>
      <c r="P68" s="80"/>
    </row>
    <row r="69" spans="1:16" ht="92.25" customHeight="1" x14ac:dyDescent="0.25">
      <c r="N69" s="7"/>
      <c r="O69" s="7"/>
      <c r="P69" s="80"/>
    </row>
    <row r="70" spans="1:16" ht="92.25" customHeight="1" x14ac:dyDescent="0.25">
      <c r="N70" s="7"/>
      <c r="O70" s="7"/>
      <c r="P70" s="80"/>
    </row>
    <row r="71" spans="1:16" ht="92.25" customHeight="1" x14ac:dyDescent="0.25">
      <c r="N71" s="7"/>
      <c r="O71" s="7"/>
      <c r="P71" s="80"/>
    </row>
    <row r="72" spans="1:16" ht="92.25" customHeight="1" x14ac:dyDescent="0.25">
      <c r="N72" s="7"/>
      <c r="O72" s="7"/>
      <c r="P72" s="80"/>
    </row>
    <row r="73" spans="1:16" ht="92.25" customHeight="1" x14ac:dyDescent="0.25">
      <c r="N73" s="7"/>
      <c r="O73" s="7"/>
      <c r="P73" s="80"/>
    </row>
    <row r="74" spans="1:16" ht="92.25" customHeight="1" x14ac:dyDescent="0.25">
      <c r="N74" s="7"/>
      <c r="O74" s="7"/>
      <c r="P74" s="80"/>
    </row>
    <row r="75" spans="1:16" ht="92.25" customHeight="1" x14ac:dyDescent="0.25">
      <c r="N75" s="7"/>
      <c r="O75" s="7"/>
      <c r="P75" s="80"/>
    </row>
    <row r="76" spans="1:16" ht="92.25" customHeight="1" x14ac:dyDescent="0.25">
      <c r="N76" s="7"/>
      <c r="O76" s="7"/>
      <c r="P76" s="80"/>
    </row>
    <row r="77" spans="1:16" ht="92.25" customHeight="1" x14ac:dyDescent="0.25">
      <c r="N77" s="7"/>
      <c r="O77" s="7"/>
      <c r="P77" s="80"/>
    </row>
    <row r="78" spans="1:16" ht="92.25" customHeight="1" x14ac:dyDescent="0.25">
      <c r="N78" s="7"/>
      <c r="O78" s="7"/>
      <c r="P78" s="80"/>
    </row>
    <row r="79" spans="1:16" ht="92.25" customHeight="1" x14ac:dyDescent="0.25">
      <c r="N79" s="7"/>
      <c r="O79" s="7"/>
      <c r="P79" s="80"/>
    </row>
    <row r="80" spans="1:16" ht="92.25" customHeight="1" x14ac:dyDescent="0.25">
      <c r="N80" s="7"/>
      <c r="O80" s="7"/>
      <c r="P80" s="80"/>
    </row>
    <row r="81" spans="14:16" ht="92.25" customHeight="1" x14ac:dyDescent="0.25">
      <c r="N81" s="7"/>
      <c r="O81" s="7"/>
      <c r="P81" s="80"/>
    </row>
    <row r="82" spans="14:16" ht="92.25" customHeight="1" x14ac:dyDescent="0.25">
      <c r="N82" s="7"/>
      <c r="O82" s="7"/>
      <c r="P82" s="80"/>
    </row>
    <row r="83" spans="14:16" ht="92.25" customHeight="1" x14ac:dyDescent="0.25">
      <c r="N83" s="7"/>
      <c r="O83" s="7"/>
      <c r="P83" s="80"/>
    </row>
    <row r="84" spans="14:16" ht="92.25" customHeight="1" x14ac:dyDescent="0.25">
      <c r="N84" s="7"/>
      <c r="O84" s="7"/>
      <c r="P84" s="80"/>
    </row>
    <row r="85" spans="14:16" ht="92.25" customHeight="1" x14ac:dyDescent="0.25">
      <c r="N85" s="7"/>
      <c r="O85" s="7"/>
      <c r="P85" s="80"/>
    </row>
    <row r="86" spans="14:16" ht="92.25" customHeight="1" x14ac:dyDescent="0.25">
      <c r="N86" s="7"/>
      <c r="O86" s="7"/>
      <c r="P86" s="80"/>
    </row>
    <row r="87" spans="14:16" ht="92.25" customHeight="1" x14ac:dyDescent="0.25">
      <c r="N87" s="7"/>
      <c r="O87" s="7"/>
      <c r="P87" s="80"/>
    </row>
    <row r="88" spans="14:16" ht="92.25" customHeight="1" x14ac:dyDescent="0.25">
      <c r="N88" s="7"/>
      <c r="O88" s="7"/>
      <c r="P88" s="80"/>
    </row>
    <row r="89" spans="14:16" ht="92.25" customHeight="1" x14ac:dyDescent="0.25">
      <c r="N89" s="7"/>
      <c r="O89" s="7"/>
      <c r="P89" s="80"/>
    </row>
    <row r="90" spans="14:16" ht="92.25" customHeight="1" x14ac:dyDescent="0.25">
      <c r="N90" s="7"/>
      <c r="O90" s="7"/>
      <c r="P90" s="80"/>
    </row>
    <row r="91" spans="14:16" ht="92.25" customHeight="1" x14ac:dyDescent="0.25">
      <c r="N91" s="7"/>
      <c r="O91" s="7"/>
      <c r="P91" s="80"/>
    </row>
    <row r="92" spans="14:16" ht="92.25" customHeight="1" x14ac:dyDescent="0.25">
      <c r="N92" s="7"/>
      <c r="O92" s="7"/>
      <c r="P92" s="80"/>
    </row>
    <row r="93" spans="14:16" ht="92.25" customHeight="1" x14ac:dyDescent="0.25">
      <c r="N93" s="7"/>
      <c r="O93" s="7"/>
      <c r="P93" s="80"/>
    </row>
    <row r="94" spans="14:16" ht="92.25" customHeight="1" x14ac:dyDescent="0.25">
      <c r="N94" s="7"/>
      <c r="O94" s="7"/>
      <c r="P94" s="80"/>
    </row>
    <row r="95" spans="14:16" ht="92.25" customHeight="1" x14ac:dyDescent="0.25">
      <c r="N95" s="7"/>
      <c r="O95" s="7"/>
      <c r="P95" s="80"/>
    </row>
    <row r="96" spans="14:16" ht="92.25" customHeight="1" x14ac:dyDescent="0.25">
      <c r="N96" s="7"/>
      <c r="O96" s="7"/>
      <c r="P96" s="80"/>
    </row>
    <row r="97" spans="14:16" ht="92.25" customHeight="1" x14ac:dyDescent="0.25">
      <c r="N97" s="7"/>
      <c r="O97" s="7"/>
      <c r="P97" s="80"/>
    </row>
    <row r="98" spans="14:16" ht="92.25" customHeight="1" x14ac:dyDescent="0.25">
      <c r="N98" s="7"/>
      <c r="O98" s="7"/>
      <c r="P98" s="80"/>
    </row>
    <row r="99" spans="14:16" ht="92.25" customHeight="1" x14ac:dyDescent="0.25">
      <c r="N99" s="7"/>
      <c r="O99" s="7"/>
      <c r="P99" s="80"/>
    </row>
    <row r="100" spans="14:16" ht="92.25" customHeight="1" x14ac:dyDescent="0.25">
      <c r="N100" s="7"/>
      <c r="O100" s="7"/>
      <c r="P100" s="80"/>
    </row>
    <row r="101" spans="14:16" ht="92.25" customHeight="1" x14ac:dyDescent="0.25">
      <c r="N101" s="7"/>
      <c r="O101" s="7"/>
      <c r="P101" s="80"/>
    </row>
    <row r="102" spans="14:16" ht="92.25" customHeight="1" x14ac:dyDescent="0.25">
      <c r="N102" s="7"/>
      <c r="O102" s="7"/>
      <c r="P102" s="80"/>
    </row>
    <row r="103" spans="14:16" ht="92.25" customHeight="1" x14ac:dyDescent="0.25">
      <c r="N103" s="7"/>
      <c r="O103" s="7"/>
      <c r="P103" s="80"/>
    </row>
    <row r="104" spans="14:16" ht="92.25" customHeight="1" x14ac:dyDescent="0.25">
      <c r="N104" s="7"/>
      <c r="O104" s="7"/>
      <c r="P104" s="80"/>
    </row>
    <row r="105" spans="14:16" ht="92.25" customHeight="1" x14ac:dyDescent="0.25">
      <c r="N105" s="7"/>
      <c r="O105" s="7"/>
      <c r="P105" s="80"/>
    </row>
    <row r="106" spans="14:16" ht="92.25" customHeight="1" x14ac:dyDescent="0.25">
      <c r="N106" s="7"/>
      <c r="O106" s="7"/>
      <c r="P106" s="80"/>
    </row>
    <row r="107" spans="14:16" ht="92.25" customHeight="1" x14ac:dyDescent="0.25">
      <c r="N107" s="7"/>
      <c r="O107" s="7"/>
      <c r="P107" s="80"/>
    </row>
    <row r="108" spans="14:16" ht="92.25" customHeight="1" x14ac:dyDescent="0.25">
      <c r="N108" s="7"/>
      <c r="O108" s="7"/>
      <c r="P108" s="80"/>
    </row>
    <row r="109" spans="14:16" ht="92.25" customHeight="1" x14ac:dyDescent="0.25">
      <c r="N109" s="7"/>
      <c r="O109" s="7"/>
      <c r="P109" s="80"/>
    </row>
    <row r="110" spans="14:16" ht="92.25" customHeight="1" x14ac:dyDescent="0.25">
      <c r="N110" s="7"/>
      <c r="O110" s="7"/>
      <c r="P110" s="80"/>
    </row>
    <row r="111" spans="14:16" ht="92.25" customHeight="1" x14ac:dyDescent="0.25">
      <c r="N111" s="7"/>
      <c r="O111" s="7"/>
      <c r="P111" s="80"/>
    </row>
    <row r="112" spans="14:16" ht="92.25" customHeight="1" x14ac:dyDescent="0.25">
      <c r="N112" s="7"/>
      <c r="O112" s="7"/>
      <c r="P112" s="80"/>
    </row>
    <row r="113" spans="14:16" ht="92.25" customHeight="1" x14ac:dyDescent="0.25">
      <c r="N113" s="7"/>
      <c r="O113" s="7"/>
      <c r="P113" s="80"/>
    </row>
    <row r="114" spans="14:16" ht="92.25" customHeight="1" x14ac:dyDescent="0.25">
      <c r="N114" s="7"/>
      <c r="O114" s="7"/>
      <c r="P114" s="80"/>
    </row>
    <row r="115" spans="14:16" ht="92.25" customHeight="1" x14ac:dyDescent="0.25">
      <c r="N115" s="7"/>
      <c r="O115" s="7"/>
      <c r="P115" s="80"/>
    </row>
    <row r="116" spans="14:16" ht="92.25" customHeight="1" x14ac:dyDescent="0.25">
      <c r="N116" s="7"/>
      <c r="O116" s="7"/>
      <c r="P116" s="80"/>
    </row>
    <row r="117" spans="14:16" ht="92.25" customHeight="1" x14ac:dyDescent="0.25">
      <c r="N117" s="7"/>
      <c r="O117" s="7"/>
      <c r="P117" s="80"/>
    </row>
    <row r="118" spans="14:16" ht="92.25" customHeight="1" x14ac:dyDescent="0.25">
      <c r="N118" s="7"/>
      <c r="O118" s="7"/>
      <c r="P118" s="80"/>
    </row>
    <row r="119" spans="14:16" ht="92.25" customHeight="1" x14ac:dyDescent="0.25">
      <c r="N119" s="7"/>
      <c r="O119" s="7"/>
      <c r="P119" s="80"/>
    </row>
    <row r="120" spans="14:16" ht="92.25" customHeight="1" x14ac:dyDescent="0.25">
      <c r="N120" s="7"/>
      <c r="O120" s="7"/>
      <c r="P120" s="80"/>
    </row>
    <row r="121" spans="14:16" ht="92.25" customHeight="1" x14ac:dyDescent="0.25">
      <c r="N121" s="7"/>
      <c r="O121" s="7"/>
      <c r="P121" s="80"/>
    </row>
    <row r="122" spans="14:16" ht="92.25" customHeight="1" x14ac:dyDescent="0.25">
      <c r="N122" s="7"/>
      <c r="O122" s="7"/>
      <c r="P122" s="80"/>
    </row>
    <row r="123" spans="14:16" ht="92.25" customHeight="1" x14ac:dyDescent="0.25">
      <c r="N123" s="7"/>
      <c r="O123" s="7"/>
      <c r="P123" s="80"/>
    </row>
    <row r="124" spans="14:16" ht="92.25" customHeight="1" x14ac:dyDescent="0.25">
      <c r="N124" s="7"/>
      <c r="O124" s="7"/>
      <c r="P124" s="80"/>
    </row>
    <row r="125" spans="14:16" ht="92.25" customHeight="1" x14ac:dyDescent="0.25">
      <c r="N125" s="7"/>
      <c r="O125" s="7"/>
      <c r="P125" s="80"/>
    </row>
    <row r="126" spans="14:16" ht="92.25" customHeight="1" x14ac:dyDescent="0.25">
      <c r="N126" s="7"/>
      <c r="O126" s="7"/>
      <c r="P126" s="80"/>
    </row>
    <row r="127" spans="14:16" ht="92.25" customHeight="1" x14ac:dyDescent="0.25">
      <c r="N127" s="7"/>
      <c r="O127" s="7"/>
      <c r="P127" s="80"/>
    </row>
    <row r="128" spans="14:16" ht="92.25" customHeight="1" x14ac:dyDescent="0.25">
      <c r="N128" s="7"/>
      <c r="O128" s="7"/>
      <c r="P128" s="80"/>
    </row>
    <row r="129" spans="14:16" ht="92.25" customHeight="1" x14ac:dyDescent="0.25">
      <c r="N129" s="7"/>
      <c r="O129" s="7"/>
      <c r="P129" s="80"/>
    </row>
    <row r="130" spans="14:16" ht="92.25" customHeight="1" x14ac:dyDescent="0.25">
      <c r="N130" s="7"/>
      <c r="O130" s="7"/>
      <c r="P130" s="80"/>
    </row>
    <row r="131" spans="14:16" ht="92.25" customHeight="1" x14ac:dyDescent="0.25">
      <c r="N131" s="7"/>
      <c r="O131" s="7"/>
      <c r="P131" s="80"/>
    </row>
    <row r="132" spans="14:16" ht="92.25" customHeight="1" x14ac:dyDescent="0.25">
      <c r="N132" s="7"/>
      <c r="O132" s="7"/>
      <c r="P132" s="80"/>
    </row>
    <row r="133" spans="14:16" ht="92.25" customHeight="1" x14ac:dyDescent="0.25">
      <c r="N133" s="7"/>
      <c r="O133" s="7"/>
      <c r="P133" s="80"/>
    </row>
    <row r="134" spans="14:16" ht="92.25" customHeight="1" x14ac:dyDescent="0.25">
      <c r="N134" s="7"/>
      <c r="O134" s="7"/>
      <c r="P134" s="80"/>
    </row>
    <row r="135" spans="14:16" ht="92.25" customHeight="1" x14ac:dyDescent="0.25">
      <c r="N135" s="7"/>
      <c r="O135" s="7"/>
      <c r="P135" s="80"/>
    </row>
    <row r="136" spans="14:16" ht="92.25" customHeight="1" x14ac:dyDescent="0.25">
      <c r="N136" s="7"/>
      <c r="O136" s="7"/>
      <c r="P136" s="80"/>
    </row>
    <row r="137" spans="14:16" ht="92.25" customHeight="1" x14ac:dyDescent="0.25">
      <c r="N137" s="7"/>
      <c r="O137" s="7"/>
      <c r="P137" s="80"/>
    </row>
    <row r="138" spans="14:16" ht="92.25" customHeight="1" x14ac:dyDescent="0.25">
      <c r="N138" s="7"/>
      <c r="O138" s="7"/>
      <c r="P138" s="80"/>
    </row>
    <row r="139" spans="14:16" ht="92.25" customHeight="1" x14ac:dyDescent="0.25">
      <c r="N139" s="7"/>
      <c r="O139" s="7"/>
      <c r="P139" s="80"/>
    </row>
    <row r="140" spans="14:16" ht="92.25" customHeight="1" x14ac:dyDescent="0.25">
      <c r="N140" s="7"/>
      <c r="O140" s="7"/>
      <c r="P140" s="80"/>
    </row>
    <row r="141" spans="14:16" ht="92.25" customHeight="1" x14ac:dyDescent="0.25">
      <c r="N141" s="7"/>
      <c r="O141" s="7"/>
      <c r="P141" s="80"/>
    </row>
    <row r="142" spans="14:16" ht="92.25" customHeight="1" x14ac:dyDescent="0.25">
      <c r="N142" s="7"/>
      <c r="O142" s="7"/>
      <c r="P142" s="80"/>
    </row>
    <row r="143" spans="14:16" ht="92.25" customHeight="1" x14ac:dyDescent="0.25">
      <c r="N143" s="7"/>
      <c r="O143" s="7"/>
      <c r="P143" s="80"/>
    </row>
    <row r="144" spans="14:16" ht="92.25" customHeight="1" x14ac:dyDescent="0.25">
      <c r="N144" s="7"/>
      <c r="O144" s="7"/>
      <c r="P144" s="80"/>
    </row>
    <row r="145" spans="14:16" ht="92.25" customHeight="1" x14ac:dyDescent="0.25">
      <c r="N145" s="7"/>
      <c r="O145" s="7"/>
      <c r="P145" s="80"/>
    </row>
    <row r="146" spans="14:16" ht="92.25" customHeight="1" x14ac:dyDescent="0.25">
      <c r="N146" s="7"/>
      <c r="O146" s="7"/>
      <c r="P146" s="80"/>
    </row>
    <row r="147" spans="14:16" ht="92.25" customHeight="1" x14ac:dyDescent="0.25">
      <c r="N147" s="7"/>
      <c r="O147" s="7"/>
      <c r="P147" s="80"/>
    </row>
    <row r="148" spans="14:16" ht="92.25" customHeight="1" x14ac:dyDescent="0.25">
      <c r="N148" s="7"/>
      <c r="O148" s="7"/>
      <c r="P148" s="80"/>
    </row>
    <row r="149" spans="14:16" ht="92.25" customHeight="1" x14ac:dyDescent="0.25">
      <c r="N149" s="7"/>
      <c r="O149" s="7"/>
      <c r="P149" s="80"/>
    </row>
    <row r="150" spans="14:16" ht="92.25" customHeight="1" x14ac:dyDescent="0.25">
      <c r="N150" s="7"/>
      <c r="O150" s="7"/>
      <c r="P150" s="80"/>
    </row>
    <row r="151" spans="14:16" ht="92.25" customHeight="1" x14ac:dyDescent="0.25">
      <c r="N151" s="7"/>
      <c r="O151" s="7"/>
      <c r="P151" s="80"/>
    </row>
    <row r="152" spans="14:16" ht="92.25" customHeight="1" x14ac:dyDescent="0.25">
      <c r="N152" s="7"/>
      <c r="O152" s="7"/>
      <c r="P152" s="80"/>
    </row>
    <row r="153" spans="14:16" ht="92.25" customHeight="1" x14ac:dyDescent="0.25">
      <c r="N153" s="7"/>
      <c r="O153" s="7"/>
      <c r="P153" s="80"/>
    </row>
    <row r="154" spans="14:16" ht="92.25" customHeight="1" x14ac:dyDescent="0.25">
      <c r="N154" s="7"/>
      <c r="O154" s="7"/>
      <c r="P154" s="80"/>
    </row>
    <row r="155" spans="14:16" ht="92.25" customHeight="1" x14ac:dyDescent="0.25">
      <c r="N155" s="7"/>
      <c r="O155" s="7"/>
      <c r="P155" s="80"/>
    </row>
    <row r="156" spans="14:16" ht="92.25" customHeight="1" x14ac:dyDescent="0.25">
      <c r="N156" s="7"/>
      <c r="O156" s="7"/>
      <c r="P156" s="80"/>
    </row>
    <row r="157" spans="14:16" ht="92.25" customHeight="1" x14ac:dyDescent="0.25">
      <c r="N157" s="7"/>
      <c r="O157" s="7"/>
      <c r="P157" s="80"/>
    </row>
    <row r="158" spans="14:16" ht="92.25" customHeight="1" x14ac:dyDescent="0.25">
      <c r="N158" s="7"/>
      <c r="O158" s="7"/>
      <c r="P158" s="80"/>
    </row>
    <row r="159" spans="14:16" ht="92.25" customHeight="1" x14ac:dyDescent="0.25">
      <c r="N159" s="7"/>
      <c r="O159" s="7"/>
      <c r="P159" s="80"/>
    </row>
    <row r="160" spans="14:16" ht="92.25" customHeight="1" x14ac:dyDescent="0.25">
      <c r="N160" s="7"/>
      <c r="O160" s="7"/>
      <c r="P160" s="80"/>
    </row>
    <row r="161" spans="14:16" ht="92.25" customHeight="1" x14ac:dyDescent="0.25">
      <c r="N161" s="7"/>
      <c r="O161" s="7"/>
      <c r="P161" s="80"/>
    </row>
    <row r="162" spans="14:16" ht="92.25" customHeight="1" x14ac:dyDescent="0.25">
      <c r="N162" s="7"/>
      <c r="O162" s="7"/>
      <c r="P162" s="80"/>
    </row>
    <row r="163" spans="14:16" ht="92.25" customHeight="1" x14ac:dyDescent="0.25">
      <c r="N163" s="7"/>
      <c r="O163" s="7"/>
      <c r="P163" s="80"/>
    </row>
    <row r="164" spans="14:16" ht="92.25" customHeight="1" x14ac:dyDescent="0.25">
      <c r="N164" s="7"/>
      <c r="O164" s="7"/>
      <c r="P164" s="80"/>
    </row>
    <row r="165" spans="14:16" ht="92.25" customHeight="1" x14ac:dyDescent="0.25">
      <c r="N165" s="7"/>
      <c r="O165" s="7"/>
      <c r="P165" s="80"/>
    </row>
    <row r="166" spans="14:16" ht="92.25" customHeight="1" x14ac:dyDescent="0.25">
      <c r="N166" s="7"/>
      <c r="O166" s="7"/>
      <c r="P166" s="80"/>
    </row>
    <row r="167" spans="14:16" ht="92.25" customHeight="1" x14ac:dyDescent="0.25">
      <c r="N167" s="7"/>
      <c r="O167" s="7"/>
      <c r="P167" s="80"/>
    </row>
    <row r="168" spans="14:16" ht="92.25" customHeight="1" x14ac:dyDescent="0.25">
      <c r="N168" s="7"/>
      <c r="O168" s="7"/>
      <c r="P168" s="80"/>
    </row>
    <row r="169" spans="14:16" ht="92.25" customHeight="1" x14ac:dyDescent="0.25">
      <c r="N169" s="7"/>
      <c r="O169" s="7"/>
      <c r="P169" s="80"/>
    </row>
    <row r="170" spans="14:16" ht="92.25" customHeight="1" x14ac:dyDescent="0.25">
      <c r="N170" s="7"/>
      <c r="O170" s="7"/>
      <c r="P170" s="80"/>
    </row>
    <row r="171" spans="14:16" ht="92.25" customHeight="1" x14ac:dyDescent="0.25">
      <c r="N171" s="7"/>
      <c r="O171" s="7"/>
      <c r="P171" s="80"/>
    </row>
    <row r="172" spans="14:16" ht="92.25" customHeight="1" x14ac:dyDescent="0.25">
      <c r="N172" s="7"/>
      <c r="O172" s="7"/>
      <c r="P172" s="80"/>
    </row>
    <row r="173" spans="14:16" ht="92.25" customHeight="1" x14ac:dyDescent="0.25">
      <c r="N173" s="7"/>
      <c r="O173" s="7"/>
      <c r="P173" s="80"/>
    </row>
    <row r="174" spans="14:16" ht="92.25" customHeight="1" x14ac:dyDescent="0.25">
      <c r="N174" s="7"/>
      <c r="O174" s="7"/>
      <c r="P174" s="80"/>
    </row>
    <row r="175" spans="14:16" ht="92.25" customHeight="1" x14ac:dyDescent="0.25">
      <c r="N175" s="7"/>
      <c r="O175" s="7"/>
      <c r="P175" s="80"/>
    </row>
    <row r="176" spans="14:16" ht="92.25" customHeight="1" x14ac:dyDescent="0.25">
      <c r="N176" s="7"/>
      <c r="O176" s="7"/>
      <c r="P176" s="80"/>
    </row>
    <row r="177" spans="14:16" ht="92.25" customHeight="1" x14ac:dyDescent="0.25">
      <c r="N177" s="7"/>
      <c r="O177" s="7"/>
      <c r="P177" s="80"/>
    </row>
    <row r="178" spans="14:16" ht="92.25" customHeight="1" x14ac:dyDescent="0.25">
      <c r="N178" s="7"/>
      <c r="O178" s="7"/>
      <c r="P178" s="80"/>
    </row>
    <row r="179" spans="14:16" ht="92.25" customHeight="1" x14ac:dyDescent="0.25">
      <c r="N179" s="7"/>
      <c r="O179" s="7"/>
      <c r="P179" s="80"/>
    </row>
    <row r="180" spans="14:16" ht="92.25" customHeight="1" x14ac:dyDescent="0.25">
      <c r="N180" s="7"/>
      <c r="O180" s="7"/>
      <c r="P180" s="80"/>
    </row>
    <row r="181" spans="14:16" ht="92.25" customHeight="1" x14ac:dyDescent="0.25">
      <c r="N181" s="7"/>
      <c r="O181" s="7"/>
      <c r="P181" s="80"/>
    </row>
    <row r="182" spans="14:16" ht="92.25" customHeight="1" x14ac:dyDescent="0.25">
      <c r="N182" s="7"/>
      <c r="O182" s="7"/>
      <c r="P182" s="80"/>
    </row>
    <row r="183" spans="14:16" ht="92.25" customHeight="1" x14ac:dyDescent="0.25">
      <c r="N183" s="7"/>
      <c r="O183" s="7"/>
      <c r="P183" s="80"/>
    </row>
    <row r="184" spans="14:16" ht="92.25" customHeight="1" x14ac:dyDescent="0.25">
      <c r="N184" s="7"/>
      <c r="O184" s="7"/>
      <c r="P184" s="80"/>
    </row>
    <row r="185" spans="14:16" ht="92.25" customHeight="1" x14ac:dyDescent="0.25">
      <c r="N185" s="7"/>
      <c r="O185" s="7"/>
      <c r="P185" s="80"/>
    </row>
    <row r="186" spans="14:16" ht="92.25" customHeight="1" x14ac:dyDescent="0.25">
      <c r="N186" s="7"/>
      <c r="O186" s="7"/>
      <c r="P186" s="80"/>
    </row>
    <row r="187" spans="14:16" ht="92.25" customHeight="1" x14ac:dyDescent="0.25">
      <c r="N187" s="7"/>
      <c r="O187" s="7"/>
      <c r="P187" s="80"/>
    </row>
    <row r="188" spans="14:16" ht="92.25" customHeight="1" x14ac:dyDescent="0.25">
      <c r="N188" s="7"/>
      <c r="O188" s="7"/>
      <c r="P188" s="80"/>
    </row>
    <row r="189" spans="14:16" ht="92.25" customHeight="1" x14ac:dyDescent="0.25">
      <c r="N189" s="7"/>
      <c r="O189" s="7"/>
      <c r="P189" s="80"/>
    </row>
    <row r="190" spans="14:16" ht="92.25" customHeight="1" x14ac:dyDescent="0.25">
      <c r="N190" s="7"/>
      <c r="O190" s="7"/>
      <c r="P190" s="80"/>
    </row>
    <row r="191" spans="14:16" ht="92.25" customHeight="1" x14ac:dyDescent="0.25">
      <c r="N191" s="7"/>
      <c r="O191" s="7"/>
      <c r="P191" s="80"/>
    </row>
    <row r="192" spans="14:16" ht="92.25" customHeight="1" x14ac:dyDescent="0.25">
      <c r="N192" s="7"/>
      <c r="O192" s="7"/>
      <c r="P192" s="80"/>
    </row>
    <row r="193" spans="14:16" ht="92.25" customHeight="1" x14ac:dyDescent="0.25">
      <c r="N193" s="7"/>
      <c r="O193" s="7"/>
      <c r="P193" s="80"/>
    </row>
    <row r="194" spans="14:16" ht="92.25" customHeight="1" x14ac:dyDescent="0.25">
      <c r="N194" s="7"/>
      <c r="O194" s="7"/>
      <c r="P194" s="80"/>
    </row>
    <row r="195" spans="14:16" ht="92.25" customHeight="1" x14ac:dyDescent="0.25">
      <c r="N195" s="7"/>
      <c r="O195" s="7"/>
      <c r="P195" s="80"/>
    </row>
    <row r="196" spans="14:16" ht="92.25" customHeight="1" x14ac:dyDescent="0.25">
      <c r="N196" s="7"/>
      <c r="O196" s="7"/>
      <c r="P196" s="80"/>
    </row>
    <row r="197" spans="14:16" ht="92.25" customHeight="1" x14ac:dyDescent="0.25">
      <c r="N197" s="7"/>
      <c r="O197" s="7"/>
      <c r="P197" s="80"/>
    </row>
    <row r="198" spans="14:16" ht="92.25" customHeight="1" x14ac:dyDescent="0.25">
      <c r="N198" s="7"/>
      <c r="O198" s="7"/>
      <c r="P198" s="80"/>
    </row>
    <row r="199" spans="14:16" ht="92.25" customHeight="1" x14ac:dyDescent="0.25">
      <c r="N199" s="7"/>
      <c r="O199" s="7"/>
      <c r="P199" s="80"/>
    </row>
    <row r="200" spans="14:16" ht="92.25" customHeight="1" x14ac:dyDescent="0.25">
      <c r="N200" s="7"/>
      <c r="O200" s="7"/>
      <c r="P200" s="80"/>
    </row>
    <row r="201" spans="14:16" ht="92.25" customHeight="1" x14ac:dyDescent="0.25">
      <c r="N201" s="7"/>
      <c r="O201" s="7"/>
      <c r="P201" s="80"/>
    </row>
    <row r="202" spans="14:16" ht="92.25" customHeight="1" x14ac:dyDescent="0.25">
      <c r="N202" s="7"/>
      <c r="O202" s="7"/>
      <c r="P202" s="80"/>
    </row>
    <row r="203" spans="14:16" ht="92.25" customHeight="1" x14ac:dyDescent="0.25">
      <c r="N203" s="7"/>
      <c r="O203" s="7"/>
      <c r="P203" s="80"/>
    </row>
    <row r="204" spans="14:16" ht="92.25" customHeight="1" x14ac:dyDescent="0.25">
      <c r="N204" s="7"/>
      <c r="O204" s="7"/>
      <c r="P204" s="80"/>
    </row>
    <row r="205" spans="14:16" ht="92.25" customHeight="1" x14ac:dyDescent="0.25">
      <c r="N205" s="7"/>
      <c r="O205" s="7"/>
      <c r="P205" s="80"/>
    </row>
    <row r="206" spans="14:16" ht="92.25" customHeight="1" x14ac:dyDescent="0.25">
      <c r="N206" s="7"/>
      <c r="O206" s="7"/>
      <c r="P206" s="80"/>
    </row>
    <row r="207" spans="14:16" ht="92.25" customHeight="1" x14ac:dyDescent="0.25">
      <c r="N207" s="7"/>
      <c r="O207" s="7"/>
      <c r="P207" s="80"/>
    </row>
    <row r="208" spans="14:16" ht="92.25" customHeight="1" x14ac:dyDescent="0.25">
      <c r="N208" s="7"/>
      <c r="O208" s="7"/>
      <c r="P208" s="80"/>
    </row>
    <row r="209" spans="14:16" ht="92.25" customHeight="1" x14ac:dyDescent="0.25">
      <c r="N209" s="7"/>
      <c r="O209" s="7"/>
      <c r="P209" s="80"/>
    </row>
    <row r="210" spans="14:16" ht="92.25" customHeight="1" x14ac:dyDescent="0.25">
      <c r="N210" s="7"/>
      <c r="O210" s="7"/>
      <c r="P210" s="80"/>
    </row>
    <row r="211" spans="14:16" ht="92.25" customHeight="1" x14ac:dyDescent="0.25">
      <c r="N211" s="7"/>
      <c r="O211" s="7"/>
      <c r="P211" s="80"/>
    </row>
    <row r="212" spans="14:16" ht="92.25" customHeight="1" x14ac:dyDescent="0.25">
      <c r="N212" s="7"/>
      <c r="O212" s="7"/>
      <c r="P212" s="80"/>
    </row>
    <row r="213" spans="14:16" ht="92.25" customHeight="1" x14ac:dyDescent="0.25">
      <c r="N213" s="7"/>
      <c r="O213" s="7"/>
      <c r="P213" s="80"/>
    </row>
    <row r="214" spans="14:16" ht="92.25" customHeight="1" x14ac:dyDescent="0.25">
      <c r="N214" s="7"/>
      <c r="O214" s="7"/>
      <c r="P214" s="80"/>
    </row>
    <row r="215" spans="14:16" ht="92.25" customHeight="1" x14ac:dyDescent="0.25">
      <c r="N215" s="7"/>
      <c r="O215" s="7"/>
      <c r="P215" s="80"/>
    </row>
    <row r="216" spans="14:16" ht="92.25" customHeight="1" x14ac:dyDescent="0.25">
      <c r="N216" s="7"/>
      <c r="O216" s="7"/>
      <c r="P216" s="80"/>
    </row>
    <row r="217" spans="14:16" ht="92.25" customHeight="1" x14ac:dyDescent="0.25">
      <c r="N217" s="7"/>
      <c r="O217" s="7"/>
      <c r="P217" s="80"/>
    </row>
    <row r="218" spans="14:16" ht="92.25" customHeight="1" x14ac:dyDescent="0.25">
      <c r="N218" s="7"/>
      <c r="O218" s="7"/>
      <c r="P218" s="80"/>
    </row>
    <row r="219" spans="14:16" ht="92.25" customHeight="1" x14ac:dyDescent="0.25">
      <c r="N219" s="7"/>
      <c r="O219" s="7"/>
      <c r="P219" s="80"/>
    </row>
    <row r="220" spans="14:16" ht="92.25" customHeight="1" x14ac:dyDescent="0.25">
      <c r="N220" s="7"/>
      <c r="O220" s="7"/>
      <c r="P220" s="80"/>
    </row>
    <row r="221" spans="14:16" ht="92.25" customHeight="1" x14ac:dyDescent="0.25">
      <c r="N221" s="7"/>
      <c r="O221" s="7"/>
      <c r="P221" s="80"/>
    </row>
    <row r="222" spans="14:16" ht="92.25" customHeight="1" x14ac:dyDescent="0.25">
      <c r="N222" s="7"/>
      <c r="O222" s="7"/>
      <c r="P222" s="80"/>
    </row>
    <row r="223" spans="14:16" ht="92.25" customHeight="1" x14ac:dyDescent="0.25">
      <c r="N223" s="7"/>
      <c r="O223" s="7"/>
      <c r="P223" s="80"/>
    </row>
    <row r="224" spans="14:16" ht="92.25" customHeight="1" x14ac:dyDescent="0.25">
      <c r="N224" s="7"/>
      <c r="O224" s="7"/>
      <c r="P224" s="80"/>
    </row>
    <row r="225" spans="14:16" ht="92.25" customHeight="1" x14ac:dyDescent="0.25">
      <c r="N225" s="7"/>
      <c r="O225" s="7"/>
      <c r="P225" s="80"/>
    </row>
    <row r="226" spans="14:16" ht="92.25" customHeight="1" x14ac:dyDescent="0.25">
      <c r="N226" s="7"/>
      <c r="O226" s="7"/>
      <c r="P226" s="80"/>
    </row>
    <row r="227" spans="14:16" ht="92.25" customHeight="1" x14ac:dyDescent="0.25">
      <c r="N227" s="7"/>
      <c r="O227" s="7"/>
      <c r="P227" s="80"/>
    </row>
    <row r="228" spans="14:16" ht="92.25" customHeight="1" x14ac:dyDescent="0.25">
      <c r="N228" s="7"/>
      <c r="O228" s="7"/>
      <c r="P228" s="80"/>
    </row>
    <row r="229" spans="14:16" ht="92.25" customHeight="1" x14ac:dyDescent="0.25">
      <c r="N229" s="7"/>
      <c r="O229" s="7"/>
      <c r="P229" s="80"/>
    </row>
    <row r="230" spans="14:16" ht="92.25" customHeight="1" x14ac:dyDescent="0.25">
      <c r="N230" s="7"/>
      <c r="O230" s="7"/>
      <c r="P230" s="80"/>
    </row>
    <row r="231" spans="14:16" ht="92.25" customHeight="1" x14ac:dyDescent="0.25">
      <c r="N231" s="7"/>
      <c r="O231" s="7"/>
      <c r="P231" s="80"/>
    </row>
    <row r="232" spans="14:16" ht="92.25" customHeight="1" x14ac:dyDescent="0.25">
      <c r="N232" s="7"/>
      <c r="O232" s="7"/>
      <c r="P232" s="80"/>
    </row>
    <row r="233" spans="14:16" ht="92.25" customHeight="1" x14ac:dyDescent="0.25">
      <c r="N233" s="7"/>
      <c r="O233" s="7"/>
      <c r="P233" s="80"/>
    </row>
    <row r="234" spans="14:16" ht="92.25" customHeight="1" x14ac:dyDescent="0.25">
      <c r="N234" s="7"/>
      <c r="O234" s="7"/>
      <c r="P234" s="80"/>
    </row>
    <row r="235" spans="14:16" ht="92.25" customHeight="1" x14ac:dyDescent="0.25">
      <c r="N235" s="7"/>
      <c r="O235" s="7"/>
      <c r="P235" s="80"/>
    </row>
    <row r="236" spans="14:16" ht="92.25" customHeight="1" x14ac:dyDescent="0.25">
      <c r="N236" s="7"/>
      <c r="O236" s="7"/>
      <c r="P236" s="80"/>
    </row>
    <row r="237" spans="14:16" ht="92.25" customHeight="1" x14ac:dyDescent="0.25">
      <c r="N237" s="7"/>
      <c r="O237" s="7"/>
      <c r="P237" s="80"/>
    </row>
    <row r="238" spans="14:16" ht="92.25" customHeight="1" x14ac:dyDescent="0.25">
      <c r="N238" s="7"/>
      <c r="O238" s="7"/>
      <c r="P238" s="80"/>
    </row>
    <row r="239" spans="14:16" ht="92.25" customHeight="1" x14ac:dyDescent="0.25">
      <c r="N239" s="7"/>
      <c r="O239" s="7"/>
      <c r="P239" s="80"/>
    </row>
    <row r="240" spans="14:16" ht="92.25" customHeight="1" x14ac:dyDescent="0.25">
      <c r="N240" s="7"/>
      <c r="O240" s="7"/>
      <c r="P240" s="80"/>
    </row>
    <row r="241" spans="14:16" ht="92.25" customHeight="1" x14ac:dyDescent="0.25">
      <c r="N241" s="7"/>
      <c r="O241" s="7"/>
      <c r="P241" s="80"/>
    </row>
    <row r="242" spans="14:16" ht="92.25" customHeight="1" x14ac:dyDescent="0.25">
      <c r="N242" s="7"/>
      <c r="O242" s="7"/>
      <c r="P242" s="80"/>
    </row>
    <row r="243" spans="14:16" ht="92.25" customHeight="1" x14ac:dyDescent="0.25">
      <c r="N243" s="7"/>
      <c r="O243" s="7"/>
      <c r="P243" s="80"/>
    </row>
    <row r="244" spans="14:16" ht="92.25" customHeight="1" x14ac:dyDescent="0.25">
      <c r="N244" s="7"/>
      <c r="O244" s="7"/>
      <c r="P244" s="80"/>
    </row>
    <row r="245" spans="14:16" ht="92.25" customHeight="1" x14ac:dyDescent="0.25">
      <c r="N245" s="7"/>
      <c r="O245" s="7"/>
      <c r="P245" s="80"/>
    </row>
    <row r="246" spans="14:16" ht="92.25" customHeight="1" x14ac:dyDescent="0.25">
      <c r="N246" s="7"/>
      <c r="O246" s="7"/>
      <c r="P246" s="80"/>
    </row>
    <row r="247" spans="14:16" ht="92.25" customHeight="1" x14ac:dyDescent="0.25">
      <c r="N247" s="7"/>
      <c r="O247" s="7"/>
      <c r="P247" s="80"/>
    </row>
    <row r="248" spans="14:16" ht="92.25" customHeight="1" x14ac:dyDescent="0.25">
      <c r="N248" s="7"/>
      <c r="O248" s="7"/>
      <c r="P248" s="80"/>
    </row>
    <row r="249" spans="14:16" ht="92.25" customHeight="1" x14ac:dyDescent="0.25">
      <c r="N249" s="7"/>
      <c r="O249" s="7"/>
      <c r="P249" s="80"/>
    </row>
    <row r="250" spans="14:16" ht="92.25" customHeight="1" x14ac:dyDescent="0.25">
      <c r="N250" s="7"/>
      <c r="O250" s="7"/>
      <c r="P250" s="80"/>
    </row>
    <row r="251" spans="14:16" ht="92.25" customHeight="1" x14ac:dyDescent="0.25">
      <c r="N251" s="7"/>
      <c r="O251" s="7"/>
      <c r="P251" s="80"/>
    </row>
    <row r="252" spans="14:16" ht="92.25" customHeight="1" x14ac:dyDescent="0.25">
      <c r="N252" s="7"/>
      <c r="O252" s="7"/>
      <c r="P252" s="80"/>
    </row>
    <row r="253" spans="14:16" ht="92.25" customHeight="1" x14ac:dyDescent="0.25">
      <c r="N253" s="7"/>
      <c r="O253" s="7"/>
      <c r="P253" s="80"/>
    </row>
    <row r="254" spans="14:16" ht="92.25" customHeight="1" x14ac:dyDescent="0.25">
      <c r="N254" s="7"/>
      <c r="O254" s="7"/>
      <c r="P254" s="80"/>
    </row>
    <row r="255" spans="14:16" ht="92.25" customHeight="1" x14ac:dyDescent="0.25">
      <c r="N255" s="7"/>
      <c r="O255" s="7"/>
      <c r="P255" s="80"/>
    </row>
    <row r="256" spans="14:16" ht="92.25" customHeight="1" x14ac:dyDescent="0.25">
      <c r="N256" s="7"/>
      <c r="O256" s="7"/>
      <c r="P256" s="80"/>
    </row>
    <row r="257" spans="14:16" ht="92.25" customHeight="1" x14ac:dyDescent="0.25">
      <c r="N257" s="7"/>
      <c r="O257" s="7"/>
      <c r="P257" s="80"/>
    </row>
    <row r="258" spans="14:16" ht="92.25" customHeight="1" x14ac:dyDescent="0.25">
      <c r="N258" s="7"/>
      <c r="O258" s="7"/>
      <c r="P258" s="80"/>
    </row>
    <row r="259" spans="14:16" ht="92.25" customHeight="1" x14ac:dyDescent="0.25">
      <c r="N259" s="7"/>
      <c r="O259" s="7"/>
      <c r="P259" s="80"/>
    </row>
    <row r="260" spans="14:16" ht="92.25" customHeight="1" x14ac:dyDescent="0.25">
      <c r="N260" s="7"/>
      <c r="O260" s="7"/>
      <c r="P260" s="80"/>
    </row>
    <row r="261" spans="14:16" ht="92.25" customHeight="1" x14ac:dyDescent="0.25">
      <c r="N261" s="7"/>
      <c r="O261" s="7"/>
      <c r="P261" s="80"/>
    </row>
    <row r="262" spans="14:16" ht="92.25" customHeight="1" x14ac:dyDescent="0.25">
      <c r="N262" s="7"/>
      <c r="O262" s="7"/>
      <c r="P262" s="80"/>
    </row>
    <row r="263" spans="14:16" ht="92.25" customHeight="1" x14ac:dyDescent="0.25">
      <c r="N263" s="7"/>
      <c r="O263" s="7"/>
      <c r="P263" s="80"/>
    </row>
    <row r="264" spans="14:16" ht="92.25" customHeight="1" x14ac:dyDescent="0.25">
      <c r="N264" s="7"/>
      <c r="O264" s="7"/>
      <c r="P264" s="80"/>
    </row>
    <row r="265" spans="14:16" ht="92.25" customHeight="1" x14ac:dyDescent="0.25">
      <c r="N265" s="7"/>
      <c r="O265" s="7"/>
      <c r="P265" s="80"/>
    </row>
    <row r="266" spans="14:16" ht="92.25" customHeight="1" x14ac:dyDescent="0.25">
      <c r="N266" s="7"/>
      <c r="O266" s="7"/>
      <c r="P266" s="80"/>
    </row>
    <row r="267" spans="14:16" ht="92.25" customHeight="1" x14ac:dyDescent="0.25">
      <c r="N267" s="7"/>
      <c r="O267" s="7"/>
      <c r="P267" s="80"/>
    </row>
    <row r="268" spans="14:16" ht="92.25" customHeight="1" x14ac:dyDescent="0.25">
      <c r="N268" s="7"/>
      <c r="O268" s="7"/>
      <c r="P268" s="80"/>
    </row>
    <row r="269" spans="14:16" ht="92.25" customHeight="1" x14ac:dyDescent="0.25">
      <c r="N269" s="7"/>
      <c r="O269" s="7"/>
      <c r="P269" s="80"/>
    </row>
    <row r="270" spans="14:16" ht="92.25" customHeight="1" x14ac:dyDescent="0.25">
      <c r="N270" s="7"/>
      <c r="O270" s="7"/>
      <c r="P270" s="80"/>
    </row>
    <row r="271" spans="14:16" ht="92.25" customHeight="1" x14ac:dyDescent="0.25">
      <c r="N271" s="7"/>
      <c r="O271" s="7"/>
      <c r="P271" s="80"/>
    </row>
    <row r="272" spans="14:16" ht="92.25" customHeight="1" x14ac:dyDescent="0.25">
      <c r="N272" s="7"/>
      <c r="O272" s="7"/>
      <c r="P272" s="80"/>
    </row>
    <row r="273" spans="14:16" ht="92.25" customHeight="1" x14ac:dyDescent="0.25">
      <c r="N273" s="7"/>
      <c r="O273" s="7"/>
      <c r="P273" s="80"/>
    </row>
    <row r="274" spans="14:16" ht="92.25" customHeight="1" x14ac:dyDescent="0.25">
      <c r="N274" s="7"/>
      <c r="O274" s="7"/>
      <c r="P274" s="80"/>
    </row>
    <row r="275" spans="14:16" ht="92.25" customHeight="1" x14ac:dyDescent="0.25">
      <c r="N275" s="7"/>
      <c r="O275" s="7"/>
      <c r="P275" s="80"/>
    </row>
    <row r="276" spans="14:16" ht="92.25" customHeight="1" x14ac:dyDescent="0.25">
      <c r="N276" s="7"/>
      <c r="O276" s="7"/>
      <c r="P276" s="80"/>
    </row>
    <row r="277" spans="14:16" ht="92.25" customHeight="1" x14ac:dyDescent="0.25">
      <c r="N277" s="7"/>
      <c r="O277" s="7"/>
      <c r="P277" s="80"/>
    </row>
    <row r="278" spans="14:16" ht="92.25" customHeight="1" x14ac:dyDescent="0.25">
      <c r="N278" s="7"/>
      <c r="O278" s="7"/>
      <c r="P278" s="80"/>
    </row>
    <row r="279" spans="14:16" ht="92.25" customHeight="1" x14ac:dyDescent="0.25">
      <c r="N279" s="7"/>
      <c r="O279" s="7"/>
      <c r="P279" s="80"/>
    </row>
    <row r="280" spans="14:16" ht="92.25" customHeight="1" x14ac:dyDescent="0.25">
      <c r="N280" s="7"/>
      <c r="O280" s="7"/>
      <c r="P280" s="80"/>
    </row>
    <row r="281" spans="14:16" ht="92.25" customHeight="1" x14ac:dyDescent="0.25">
      <c r="N281" s="7"/>
      <c r="O281" s="7"/>
      <c r="P281" s="80"/>
    </row>
    <row r="282" spans="14:16" ht="92.25" customHeight="1" x14ac:dyDescent="0.25">
      <c r="N282" s="7"/>
      <c r="O282" s="7"/>
      <c r="P282" s="80"/>
    </row>
    <row r="283" spans="14:16" ht="92.25" customHeight="1" x14ac:dyDescent="0.25">
      <c r="N283" s="7"/>
      <c r="O283" s="7"/>
      <c r="P283" s="80"/>
    </row>
    <row r="284" spans="14:16" ht="92.25" customHeight="1" x14ac:dyDescent="0.25">
      <c r="N284" s="7"/>
      <c r="O284" s="7"/>
      <c r="P284" s="80"/>
    </row>
    <row r="285" spans="14:16" ht="92.25" customHeight="1" x14ac:dyDescent="0.25">
      <c r="N285" s="7"/>
      <c r="O285" s="7"/>
      <c r="P285" s="80"/>
    </row>
    <row r="286" spans="14:16" ht="92.25" customHeight="1" x14ac:dyDescent="0.25">
      <c r="N286" s="7"/>
      <c r="O286" s="7"/>
      <c r="P286" s="80"/>
    </row>
    <row r="287" spans="14:16" ht="92.25" customHeight="1" x14ac:dyDescent="0.25">
      <c r="N287" s="7"/>
      <c r="O287" s="7"/>
      <c r="P287" s="80"/>
    </row>
    <row r="288" spans="14:16" ht="92.25" customHeight="1" x14ac:dyDescent="0.25">
      <c r="N288" s="7"/>
      <c r="O288" s="7"/>
      <c r="P288" s="80"/>
    </row>
    <row r="289" spans="14:16" ht="92.25" customHeight="1" x14ac:dyDescent="0.25">
      <c r="N289" s="7"/>
      <c r="O289" s="7"/>
      <c r="P289" s="80"/>
    </row>
    <row r="290" spans="14:16" ht="92.25" customHeight="1" x14ac:dyDescent="0.25">
      <c r="N290" s="7"/>
      <c r="O290" s="7"/>
      <c r="P290" s="80"/>
    </row>
    <row r="291" spans="14:16" ht="92.25" customHeight="1" x14ac:dyDescent="0.25">
      <c r="N291" s="7"/>
      <c r="O291" s="7"/>
      <c r="P291" s="80"/>
    </row>
    <row r="292" spans="14:16" ht="92.25" customHeight="1" x14ac:dyDescent="0.25">
      <c r="N292" s="7"/>
      <c r="O292" s="7"/>
      <c r="P292" s="80"/>
    </row>
    <row r="293" spans="14:16" ht="92.25" customHeight="1" x14ac:dyDescent="0.25">
      <c r="N293" s="7"/>
      <c r="O293" s="7"/>
      <c r="P293" s="80"/>
    </row>
    <row r="294" spans="14:16" ht="92.25" customHeight="1" x14ac:dyDescent="0.25">
      <c r="N294" s="7"/>
      <c r="O294" s="7"/>
      <c r="P294" s="80"/>
    </row>
    <row r="295" spans="14:16" ht="92.25" customHeight="1" x14ac:dyDescent="0.25">
      <c r="N295" s="7"/>
      <c r="O295" s="7"/>
      <c r="P295" s="80"/>
    </row>
    <row r="296" spans="14:16" ht="92.25" customHeight="1" x14ac:dyDescent="0.25">
      <c r="N296" s="7"/>
      <c r="O296" s="7"/>
      <c r="P296" s="80"/>
    </row>
    <row r="297" spans="14:16" ht="92.25" customHeight="1" x14ac:dyDescent="0.25">
      <c r="N297" s="7"/>
      <c r="O297" s="7"/>
      <c r="P297" s="80"/>
    </row>
    <row r="298" spans="14:16" ht="92.25" customHeight="1" x14ac:dyDescent="0.25">
      <c r="N298" s="7"/>
      <c r="O298" s="7"/>
      <c r="P298" s="80"/>
    </row>
    <row r="299" spans="14:16" ht="92.25" customHeight="1" x14ac:dyDescent="0.25">
      <c r="N299" s="7"/>
      <c r="O299" s="7"/>
      <c r="P299" s="80"/>
    </row>
    <row r="300" spans="14:16" ht="92.25" customHeight="1" x14ac:dyDescent="0.25">
      <c r="N300" s="7"/>
      <c r="O300" s="7"/>
      <c r="P300" s="80"/>
    </row>
    <row r="301" spans="14:16" ht="92.25" customHeight="1" x14ac:dyDescent="0.25">
      <c r="N301" s="7"/>
      <c r="O301" s="7"/>
      <c r="P301" s="80"/>
    </row>
    <row r="302" spans="14:16" ht="92.25" customHeight="1" x14ac:dyDescent="0.25">
      <c r="N302" s="7"/>
      <c r="O302" s="7"/>
      <c r="P302" s="80"/>
    </row>
    <row r="303" spans="14:16" ht="92.25" customHeight="1" x14ac:dyDescent="0.25">
      <c r="N303" s="7"/>
      <c r="O303" s="7"/>
      <c r="P303" s="80"/>
    </row>
    <row r="304" spans="14:16" ht="92.25" customHeight="1" x14ac:dyDescent="0.25">
      <c r="N304" s="7"/>
      <c r="O304" s="7"/>
      <c r="P304" s="80"/>
    </row>
    <row r="305" spans="14:16" ht="92.25" customHeight="1" x14ac:dyDescent="0.25">
      <c r="N305" s="7"/>
      <c r="O305" s="7"/>
      <c r="P305" s="80"/>
    </row>
    <row r="306" spans="14:16" ht="92.25" customHeight="1" x14ac:dyDescent="0.25">
      <c r="N306" s="7"/>
      <c r="O306" s="7"/>
      <c r="P306" s="80"/>
    </row>
    <row r="307" spans="14:16" ht="92.25" customHeight="1" x14ac:dyDescent="0.25">
      <c r="N307" s="7"/>
      <c r="O307" s="7"/>
      <c r="P307" s="80"/>
    </row>
    <row r="308" spans="14:16" ht="92.25" customHeight="1" x14ac:dyDescent="0.25">
      <c r="N308" s="7"/>
      <c r="O308" s="7"/>
      <c r="P308" s="80"/>
    </row>
    <row r="309" spans="14:16" ht="92.25" customHeight="1" x14ac:dyDescent="0.25">
      <c r="N309" s="7"/>
      <c r="O309" s="7"/>
      <c r="P309" s="80"/>
    </row>
    <row r="310" spans="14:16" ht="92.25" customHeight="1" x14ac:dyDescent="0.25">
      <c r="N310" s="7"/>
      <c r="O310" s="7"/>
      <c r="P310" s="80"/>
    </row>
    <row r="311" spans="14:16" ht="92.25" customHeight="1" x14ac:dyDescent="0.25">
      <c r="N311" s="7"/>
      <c r="O311" s="7"/>
      <c r="P311" s="80"/>
    </row>
    <row r="312" spans="14:16" ht="92.25" customHeight="1" x14ac:dyDescent="0.25">
      <c r="N312" s="7"/>
      <c r="O312" s="7"/>
      <c r="P312" s="80"/>
    </row>
    <row r="313" spans="14:16" ht="92.25" customHeight="1" x14ac:dyDescent="0.25">
      <c r="N313" s="7"/>
      <c r="O313" s="7"/>
      <c r="P313" s="80"/>
    </row>
    <row r="314" spans="14:16" ht="92.25" customHeight="1" x14ac:dyDescent="0.25">
      <c r="N314" s="7"/>
      <c r="O314" s="7"/>
      <c r="P314" s="80"/>
    </row>
    <row r="315" spans="14:16" ht="92.25" customHeight="1" x14ac:dyDescent="0.25">
      <c r="N315" s="7"/>
      <c r="O315" s="7"/>
      <c r="P315" s="80"/>
    </row>
    <row r="316" spans="14:16" ht="92.25" customHeight="1" x14ac:dyDescent="0.25">
      <c r="N316" s="7"/>
      <c r="O316" s="7"/>
      <c r="P316" s="80"/>
    </row>
    <row r="317" spans="14:16" ht="92.25" customHeight="1" x14ac:dyDescent="0.25">
      <c r="N317" s="7"/>
      <c r="O317" s="7"/>
      <c r="P317" s="80"/>
    </row>
    <row r="318" spans="14:16" ht="92.25" customHeight="1" x14ac:dyDescent="0.25">
      <c r="N318" s="7"/>
      <c r="O318" s="7"/>
      <c r="P318" s="80"/>
    </row>
    <row r="319" spans="14:16" ht="92.25" customHeight="1" x14ac:dyDescent="0.25">
      <c r="N319" s="7"/>
      <c r="O319" s="7"/>
      <c r="P319" s="80"/>
    </row>
    <row r="320" spans="14:16" ht="92.25" customHeight="1" x14ac:dyDescent="0.25">
      <c r="N320" s="7"/>
      <c r="O320" s="7"/>
      <c r="P320" s="80"/>
    </row>
    <row r="321" spans="14:16" ht="92.25" customHeight="1" x14ac:dyDescent="0.25">
      <c r="N321" s="7"/>
      <c r="O321" s="7"/>
      <c r="P321" s="80"/>
    </row>
    <row r="322" spans="14:16" ht="92.25" customHeight="1" x14ac:dyDescent="0.25">
      <c r="N322" s="7"/>
      <c r="O322" s="7"/>
      <c r="P322" s="80"/>
    </row>
    <row r="323" spans="14:16" ht="92.25" customHeight="1" x14ac:dyDescent="0.25">
      <c r="N323" s="7"/>
      <c r="O323" s="7"/>
      <c r="P323" s="80"/>
    </row>
    <row r="324" spans="14:16" ht="92.25" customHeight="1" x14ac:dyDescent="0.25">
      <c r="N324" s="7"/>
      <c r="O324" s="7"/>
      <c r="P324" s="80"/>
    </row>
    <row r="325" spans="14:16" ht="92.25" customHeight="1" x14ac:dyDescent="0.25">
      <c r="N325" s="7"/>
      <c r="O325" s="7"/>
      <c r="P325" s="80"/>
    </row>
    <row r="326" spans="14:16" ht="92.25" customHeight="1" x14ac:dyDescent="0.25">
      <c r="N326" s="7"/>
      <c r="O326" s="7"/>
      <c r="P326" s="80"/>
    </row>
    <row r="327" spans="14:16" ht="92.25" customHeight="1" x14ac:dyDescent="0.25">
      <c r="N327" s="7"/>
      <c r="O327" s="7"/>
      <c r="P327" s="80"/>
    </row>
    <row r="328" spans="14:16" ht="92.25" customHeight="1" x14ac:dyDescent="0.25">
      <c r="N328" s="7"/>
      <c r="O328" s="7"/>
      <c r="P328" s="80"/>
    </row>
    <row r="329" spans="14:16" ht="92.25" customHeight="1" x14ac:dyDescent="0.25">
      <c r="N329" s="7"/>
      <c r="O329" s="7"/>
      <c r="P329" s="80"/>
    </row>
    <row r="330" spans="14:16" ht="92.25" customHeight="1" x14ac:dyDescent="0.25">
      <c r="N330" s="7"/>
      <c r="O330" s="7"/>
      <c r="P330" s="80"/>
    </row>
    <row r="331" spans="14:16" ht="92.25" customHeight="1" x14ac:dyDescent="0.25">
      <c r="N331" s="7"/>
      <c r="O331" s="7"/>
      <c r="P331" s="80"/>
    </row>
    <row r="332" spans="14:16" ht="92.25" customHeight="1" x14ac:dyDescent="0.25">
      <c r="N332" s="7"/>
      <c r="O332" s="7"/>
      <c r="P332" s="80"/>
    </row>
    <row r="333" spans="14:16" ht="92.25" customHeight="1" x14ac:dyDescent="0.25">
      <c r="N333" s="7"/>
      <c r="O333" s="7"/>
      <c r="P333" s="80"/>
    </row>
    <row r="334" spans="14:16" ht="92.25" customHeight="1" x14ac:dyDescent="0.25">
      <c r="N334" s="7"/>
      <c r="O334" s="7"/>
      <c r="P334" s="80"/>
    </row>
    <row r="335" spans="14:16" ht="92.25" customHeight="1" x14ac:dyDescent="0.25">
      <c r="N335" s="7"/>
      <c r="O335" s="7"/>
      <c r="P335" s="80"/>
    </row>
    <row r="336" spans="14:16" ht="92.25" customHeight="1" x14ac:dyDescent="0.25">
      <c r="N336" s="7"/>
      <c r="O336" s="7"/>
      <c r="P336" s="80"/>
    </row>
    <row r="337" spans="14:16" ht="92.25" customHeight="1" x14ac:dyDescent="0.25">
      <c r="N337" s="7"/>
      <c r="O337" s="7"/>
      <c r="P337" s="80"/>
    </row>
    <row r="338" spans="14:16" ht="92.25" customHeight="1" x14ac:dyDescent="0.25">
      <c r="N338" s="7"/>
      <c r="O338" s="7"/>
      <c r="P338" s="80"/>
    </row>
    <row r="339" spans="14:16" ht="92.25" customHeight="1" x14ac:dyDescent="0.25">
      <c r="N339" s="7"/>
      <c r="O339" s="7"/>
      <c r="P339" s="80"/>
    </row>
    <row r="340" spans="14:16" ht="92.25" customHeight="1" x14ac:dyDescent="0.25">
      <c r="N340" s="7"/>
      <c r="O340" s="7"/>
      <c r="P340" s="80"/>
    </row>
    <row r="341" spans="14:16" ht="92.25" customHeight="1" x14ac:dyDescent="0.25">
      <c r="N341" s="7"/>
      <c r="O341" s="7"/>
      <c r="P341" s="80"/>
    </row>
    <row r="342" spans="14:16" ht="92.25" customHeight="1" x14ac:dyDescent="0.25">
      <c r="N342" s="7"/>
      <c r="O342" s="7"/>
      <c r="P342" s="80"/>
    </row>
    <row r="343" spans="14:16" ht="92.25" customHeight="1" x14ac:dyDescent="0.25">
      <c r="N343" s="7"/>
      <c r="O343" s="7"/>
      <c r="P343" s="80"/>
    </row>
    <row r="344" spans="14:16" ht="92.25" customHeight="1" x14ac:dyDescent="0.25">
      <c r="N344" s="7"/>
      <c r="O344" s="7"/>
      <c r="P344" s="80"/>
    </row>
    <row r="345" spans="14:16" ht="92.25" customHeight="1" x14ac:dyDescent="0.25">
      <c r="N345" s="7"/>
      <c r="O345" s="7"/>
      <c r="P345" s="80"/>
    </row>
    <row r="346" spans="14:16" ht="92.25" customHeight="1" x14ac:dyDescent="0.25">
      <c r="N346" s="7"/>
      <c r="O346" s="7"/>
      <c r="P346" s="80"/>
    </row>
    <row r="347" spans="14:16" ht="92.25" customHeight="1" x14ac:dyDescent="0.25">
      <c r="N347" s="7"/>
      <c r="O347" s="7"/>
      <c r="P347" s="80"/>
    </row>
    <row r="348" spans="14:16" ht="92.25" customHeight="1" x14ac:dyDescent="0.25">
      <c r="N348" s="7"/>
      <c r="O348" s="7"/>
      <c r="P348" s="80"/>
    </row>
    <row r="349" spans="14:16" ht="92.25" customHeight="1" x14ac:dyDescent="0.25">
      <c r="N349" s="7"/>
      <c r="O349" s="7"/>
      <c r="P349" s="80"/>
    </row>
    <row r="350" spans="14:16" ht="92.25" customHeight="1" x14ac:dyDescent="0.25">
      <c r="N350" s="7"/>
      <c r="O350" s="7"/>
      <c r="P350" s="80"/>
    </row>
    <row r="351" spans="14:16" ht="92.25" customHeight="1" x14ac:dyDescent="0.25">
      <c r="N351" s="7"/>
      <c r="O351" s="7"/>
      <c r="P351" s="80"/>
    </row>
    <row r="352" spans="14:16" ht="92.25" customHeight="1" x14ac:dyDescent="0.25">
      <c r="N352" s="7"/>
      <c r="O352" s="7"/>
      <c r="P352" s="80"/>
    </row>
    <row r="353" spans="14:16" ht="92.25" customHeight="1" x14ac:dyDescent="0.25">
      <c r="N353" s="7"/>
      <c r="O353" s="7"/>
      <c r="P353" s="80"/>
    </row>
    <row r="354" spans="14:16" ht="92.25" customHeight="1" x14ac:dyDescent="0.25">
      <c r="N354" s="7"/>
      <c r="O354" s="7"/>
      <c r="P354" s="80"/>
    </row>
    <row r="355" spans="14:16" ht="92.25" customHeight="1" x14ac:dyDescent="0.25">
      <c r="N355" s="7"/>
      <c r="O355" s="7"/>
      <c r="P355" s="80"/>
    </row>
    <row r="356" spans="14:16" ht="92.25" customHeight="1" x14ac:dyDescent="0.25">
      <c r="N356" s="7"/>
      <c r="O356" s="7"/>
      <c r="P356" s="80"/>
    </row>
    <row r="357" spans="14:16" ht="92.25" customHeight="1" x14ac:dyDescent="0.25">
      <c r="N357" s="7"/>
      <c r="O357" s="7"/>
      <c r="P357" s="80"/>
    </row>
    <row r="358" spans="14:16" ht="92.25" customHeight="1" x14ac:dyDescent="0.25">
      <c r="N358" s="7"/>
      <c r="O358" s="7"/>
      <c r="P358" s="80"/>
    </row>
    <row r="359" spans="14:16" ht="92.25" customHeight="1" x14ac:dyDescent="0.25">
      <c r="N359" s="7"/>
      <c r="O359" s="7"/>
      <c r="P359" s="80"/>
    </row>
    <row r="360" spans="14:16" ht="92.25" customHeight="1" x14ac:dyDescent="0.25">
      <c r="N360" s="7"/>
      <c r="O360" s="7"/>
      <c r="P360" s="80"/>
    </row>
    <row r="361" spans="14:16" ht="92.25" customHeight="1" x14ac:dyDescent="0.25">
      <c r="N361" s="7"/>
      <c r="O361" s="7"/>
      <c r="P361" s="80"/>
    </row>
    <row r="362" spans="14:16" ht="92.25" customHeight="1" x14ac:dyDescent="0.25">
      <c r="N362" s="7"/>
      <c r="O362" s="7"/>
      <c r="P362" s="80"/>
    </row>
    <row r="363" spans="14:16" ht="92.25" customHeight="1" x14ac:dyDescent="0.25">
      <c r="N363" s="7"/>
      <c r="O363" s="7"/>
      <c r="P363" s="80"/>
    </row>
    <row r="364" spans="14:16" ht="92.25" customHeight="1" x14ac:dyDescent="0.25">
      <c r="N364" s="7"/>
      <c r="O364" s="7"/>
      <c r="P364" s="80"/>
    </row>
    <row r="365" spans="14:16" ht="92.25" customHeight="1" x14ac:dyDescent="0.25">
      <c r="N365" s="7"/>
      <c r="O365" s="7"/>
      <c r="P365" s="80"/>
    </row>
    <row r="366" spans="14:16" ht="92.25" customHeight="1" x14ac:dyDescent="0.25">
      <c r="N366" s="7"/>
      <c r="O366" s="7"/>
      <c r="P366" s="80"/>
    </row>
    <row r="367" spans="14:16" ht="92.25" customHeight="1" x14ac:dyDescent="0.25">
      <c r="N367" s="7"/>
      <c r="O367" s="7"/>
      <c r="P367" s="80"/>
    </row>
    <row r="368" spans="14:16" ht="92.25" customHeight="1" x14ac:dyDescent="0.25">
      <c r="N368" s="7"/>
      <c r="O368" s="7"/>
      <c r="P368" s="80"/>
    </row>
    <row r="369" spans="14:16" ht="92.25" customHeight="1" x14ac:dyDescent="0.25">
      <c r="N369" s="7"/>
      <c r="O369" s="7"/>
      <c r="P369" s="80"/>
    </row>
    <row r="370" spans="14:16" ht="92.25" customHeight="1" x14ac:dyDescent="0.25">
      <c r="N370" s="7"/>
      <c r="O370" s="7"/>
      <c r="P370" s="80"/>
    </row>
    <row r="371" spans="14:16" ht="92.25" customHeight="1" x14ac:dyDescent="0.25">
      <c r="N371" s="7"/>
      <c r="O371" s="7"/>
      <c r="P371" s="80"/>
    </row>
    <row r="372" spans="14:16" ht="92.25" customHeight="1" x14ac:dyDescent="0.25">
      <c r="N372" s="7"/>
      <c r="O372" s="7"/>
      <c r="P372" s="80"/>
    </row>
    <row r="373" spans="14:16" ht="92.25" customHeight="1" x14ac:dyDescent="0.25">
      <c r="N373" s="7"/>
      <c r="O373" s="7"/>
      <c r="P373" s="80"/>
    </row>
    <row r="374" spans="14:16" ht="92.25" customHeight="1" x14ac:dyDescent="0.25">
      <c r="N374" s="7"/>
      <c r="O374" s="7"/>
      <c r="P374" s="80"/>
    </row>
    <row r="375" spans="14:16" ht="92.25" customHeight="1" x14ac:dyDescent="0.25">
      <c r="N375" s="7"/>
      <c r="O375" s="7"/>
      <c r="P375" s="80"/>
    </row>
    <row r="376" spans="14:16" ht="92.25" customHeight="1" x14ac:dyDescent="0.25">
      <c r="N376" s="7"/>
      <c r="O376" s="7"/>
      <c r="P376" s="80"/>
    </row>
    <row r="377" spans="14:16" ht="92.25" customHeight="1" x14ac:dyDescent="0.25">
      <c r="N377" s="7"/>
      <c r="O377" s="7"/>
      <c r="P377" s="80"/>
    </row>
    <row r="378" spans="14:16" ht="92.25" customHeight="1" x14ac:dyDescent="0.25">
      <c r="N378" s="7"/>
      <c r="O378" s="7"/>
      <c r="P378" s="80"/>
    </row>
    <row r="379" spans="14:16" ht="92.25" customHeight="1" x14ac:dyDescent="0.25">
      <c r="N379" s="7"/>
      <c r="O379" s="7"/>
      <c r="P379" s="80"/>
    </row>
    <row r="380" spans="14:16" ht="92.25" customHeight="1" x14ac:dyDescent="0.25">
      <c r="N380" s="7"/>
      <c r="O380" s="7"/>
      <c r="P380" s="80"/>
    </row>
    <row r="381" spans="14:16" ht="92.25" customHeight="1" x14ac:dyDescent="0.25">
      <c r="N381" s="7"/>
      <c r="O381" s="7"/>
      <c r="P381" s="80"/>
    </row>
    <row r="382" spans="14:16" ht="92.25" customHeight="1" x14ac:dyDescent="0.25">
      <c r="N382" s="7"/>
      <c r="O382" s="7"/>
      <c r="P382" s="80"/>
    </row>
    <row r="383" spans="14:16" ht="92.25" customHeight="1" x14ac:dyDescent="0.25">
      <c r="N383" s="7"/>
      <c r="O383" s="7"/>
      <c r="P383" s="80"/>
    </row>
    <row r="384" spans="14:16" ht="92.25" customHeight="1" x14ac:dyDescent="0.25">
      <c r="N384" s="7"/>
      <c r="O384" s="7"/>
      <c r="P384" s="80"/>
    </row>
    <row r="385" spans="14:16" ht="92.25" customHeight="1" x14ac:dyDescent="0.25">
      <c r="N385" s="7"/>
      <c r="O385" s="7"/>
      <c r="P385" s="80"/>
    </row>
    <row r="386" spans="14:16" ht="92.25" customHeight="1" x14ac:dyDescent="0.25">
      <c r="N386" s="7"/>
      <c r="O386" s="7"/>
      <c r="P386" s="80"/>
    </row>
    <row r="387" spans="14:16" ht="92.25" customHeight="1" x14ac:dyDescent="0.25">
      <c r="N387" s="7"/>
      <c r="O387" s="7"/>
      <c r="P387" s="80"/>
    </row>
    <row r="388" spans="14:16" ht="92.25" customHeight="1" x14ac:dyDescent="0.25">
      <c r="N388" s="7"/>
      <c r="O388" s="7"/>
      <c r="P388" s="80"/>
    </row>
    <row r="389" spans="14:16" ht="92.25" customHeight="1" x14ac:dyDescent="0.25">
      <c r="N389" s="7"/>
      <c r="O389" s="7"/>
      <c r="P389" s="80"/>
    </row>
    <row r="390" spans="14:16" ht="92.25" customHeight="1" x14ac:dyDescent="0.25">
      <c r="N390" s="7"/>
      <c r="O390" s="7"/>
      <c r="P390" s="80"/>
    </row>
    <row r="391" spans="14:16" ht="92.25" customHeight="1" x14ac:dyDescent="0.25">
      <c r="N391" s="7"/>
      <c r="O391" s="7"/>
      <c r="P391" s="80"/>
    </row>
    <row r="392" spans="14:16" ht="92.25" customHeight="1" x14ac:dyDescent="0.25">
      <c r="N392" s="7"/>
      <c r="O392" s="7"/>
      <c r="P392" s="80"/>
    </row>
    <row r="393" spans="14:16" ht="92.25" customHeight="1" x14ac:dyDescent="0.25">
      <c r="N393" s="7"/>
      <c r="O393" s="7"/>
      <c r="P393" s="80"/>
    </row>
    <row r="394" spans="14:16" ht="92.25" customHeight="1" x14ac:dyDescent="0.25">
      <c r="N394" s="7"/>
      <c r="O394" s="7"/>
      <c r="P394" s="80"/>
    </row>
    <row r="395" spans="14:16" ht="92.25" customHeight="1" x14ac:dyDescent="0.25">
      <c r="N395" s="7"/>
      <c r="O395" s="7"/>
      <c r="P395" s="80"/>
    </row>
    <row r="396" spans="14:16" ht="92.25" customHeight="1" x14ac:dyDescent="0.25">
      <c r="N396" s="7"/>
      <c r="O396" s="7"/>
      <c r="P396" s="80"/>
    </row>
    <row r="397" spans="14:16" ht="92.25" customHeight="1" x14ac:dyDescent="0.25">
      <c r="N397" s="7"/>
      <c r="O397" s="7"/>
      <c r="P397" s="80"/>
    </row>
    <row r="398" spans="14:16" ht="92.25" customHeight="1" x14ac:dyDescent="0.25">
      <c r="N398" s="7"/>
      <c r="O398" s="7"/>
      <c r="P398" s="80"/>
    </row>
    <row r="399" spans="14:16" ht="92.25" customHeight="1" x14ac:dyDescent="0.25">
      <c r="N399" s="7"/>
      <c r="O399" s="7"/>
      <c r="P399" s="80"/>
    </row>
    <row r="400" spans="14:16" ht="92.25" customHeight="1" x14ac:dyDescent="0.25">
      <c r="N400" s="7"/>
      <c r="O400" s="7"/>
      <c r="P400" s="80"/>
    </row>
    <row r="401" spans="14:16" ht="92.25" customHeight="1" x14ac:dyDescent="0.25">
      <c r="N401" s="7"/>
      <c r="O401" s="7"/>
      <c r="P401" s="80"/>
    </row>
    <row r="402" spans="14:16" ht="92.25" customHeight="1" x14ac:dyDescent="0.25">
      <c r="N402" s="7"/>
      <c r="O402" s="7"/>
      <c r="P402" s="80"/>
    </row>
    <row r="403" spans="14:16" ht="92.25" customHeight="1" x14ac:dyDescent="0.25">
      <c r="N403" s="7"/>
      <c r="O403" s="7"/>
      <c r="P403" s="80"/>
    </row>
    <row r="404" spans="14:16" ht="92.25" customHeight="1" x14ac:dyDescent="0.25">
      <c r="N404" s="7"/>
      <c r="O404" s="7"/>
      <c r="P404" s="80"/>
    </row>
    <row r="405" spans="14:16" ht="92.25" customHeight="1" x14ac:dyDescent="0.25">
      <c r="N405" s="7"/>
      <c r="O405" s="7"/>
      <c r="P405" s="80"/>
    </row>
    <row r="406" spans="14:16" ht="92.25" customHeight="1" x14ac:dyDescent="0.25">
      <c r="N406" s="7"/>
      <c r="O406" s="7"/>
      <c r="P406" s="80"/>
    </row>
    <row r="407" spans="14:16" ht="92.25" customHeight="1" x14ac:dyDescent="0.25">
      <c r="N407" s="7"/>
      <c r="O407" s="7"/>
      <c r="P407" s="80"/>
    </row>
    <row r="408" spans="14:16" ht="92.25" customHeight="1" x14ac:dyDescent="0.25">
      <c r="N408" s="7"/>
      <c r="O408" s="7"/>
      <c r="P408" s="80"/>
    </row>
    <row r="409" spans="14:16" ht="92.25" customHeight="1" x14ac:dyDescent="0.25">
      <c r="N409" s="7"/>
      <c r="O409" s="7"/>
      <c r="P409" s="80"/>
    </row>
    <row r="410" spans="14:16" ht="92.25" customHeight="1" x14ac:dyDescent="0.25">
      <c r="N410" s="7"/>
      <c r="O410" s="7"/>
      <c r="P410" s="80"/>
    </row>
    <row r="411" spans="14:16" ht="92.25" customHeight="1" x14ac:dyDescent="0.25">
      <c r="N411" s="7"/>
      <c r="O411" s="7"/>
      <c r="P411" s="80"/>
    </row>
    <row r="412" spans="14:16" ht="92.25" customHeight="1" x14ac:dyDescent="0.25">
      <c r="N412" s="7"/>
      <c r="O412" s="7"/>
      <c r="P412" s="80"/>
    </row>
    <row r="413" spans="14:16" ht="92.25" customHeight="1" x14ac:dyDescent="0.25">
      <c r="N413" s="7"/>
      <c r="O413" s="7"/>
      <c r="P413" s="80"/>
    </row>
    <row r="414" spans="14:16" ht="92.25" customHeight="1" x14ac:dyDescent="0.25">
      <c r="N414" s="7"/>
      <c r="O414" s="7"/>
      <c r="P414" s="80"/>
    </row>
    <row r="415" spans="14:16" ht="92.25" customHeight="1" x14ac:dyDescent="0.25">
      <c r="N415" s="7"/>
      <c r="O415" s="7"/>
      <c r="P415" s="80"/>
    </row>
    <row r="416" spans="14:16" ht="92.25" customHeight="1" x14ac:dyDescent="0.25">
      <c r="N416" s="7"/>
      <c r="O416" s="7"/>
      <c r="P416" s="80"/>
    </row>
    <row r="417" spans="14:16" ht="92.25" customHeight="1" x14ac:dyDescent="0.25">
      <c r="N417" s="7"/>
      <c r="O417" s="7"/>
      <c r="P417" s="80"/>
    </row>
    <row r="418" spans="14:16" ht="92.25" customHeight="1" x14ac:dyDescent="0.25">
      <c r="N418" s="7"/>
      <c r="O418" s="7"/>
      <c r="P418" s="80"/>
    </row>
    <row r="419" spans="14:16" ht="92.25" customHeight="1" x14ac:dyDescent="0.25">
      <c r="N419" s="7"/>
      <c r="O419" s="7"/>
      <c r="P419" s="80"/>
    </row>
    <row r="420" spans="14:16" ht="92.25" customHeight="1" x14ac:dyDescent="0.25">
      <c r="N420" s="7"/>
      <c r="O420" s="7"/>
      <c r="P420" s="80"/>
    </row>
    <row r="421" spans="14:16" ht="92.25" customHeight="1" x14ac:dyDescent="0.25">
      <c r="N421" s="7"/>
      <c r="O421" s="7"/>
      <c r="P421" s="80"/>
    </row>
    <row r="422" spans="14:16" ht="92.25" customHeight="1" x14ac:dyDescent="0.25">
      <c r="N422" s="7"/>
      <c r="O422" s="7"/>
      <c r="P422" s="80"/>
    </row>
    <row r="423" spans="14:16" ht="92.25" customHeight="1" x14ac:dyDescent="0.25">
      <c r="N423" s="7"/>
      <c r="O423" s="7"/>
      <c r="P423" s="80"/>
    </row>
    <row r="424" spans="14:16" ht="92.25" customHeight="1" x14ac:dyDescent="0.25">
      <c r="N424" s="7"/>
      <c r="O424" s="7"/>
      <c r="P424" s="80"/>
    </row>
    <row r="425" spans="14:16" ht="92.25" customHeight="1" x14ac:dyDescent="0.25">
      <c r="N425" s="7"/>
      <c r="O425" s="7"/>
      <c r="P425" s="80"/>
    </row>
    <row r="426" spans="14:16" ht="92.25" customHeight="1" x14ac:dyDescent="0.25">
      <c r="N426" s="7"/>
      <c r="O426" s="7"/>
      <c r="P426" s="80"/>
    </row>
    <row r="427" spans="14:16" ht="92.25" customHeight="1" x14ac:dyDescent="0.25">
      <c r="N427" s="7"/>
      <c r="O427" s="7"/>
      <c r="P427" s="80"/>
    </row>
    <row r="428" spans="14:16" ht="92.25" customHeight="1" x14ac:dyDescent="0.25">
      <c r="N428" s="7"/>
      <c r="O428" s="7"/>
      <c r="P428" s="80"/>
    </row>
    <row r="429" spans="14:16" ht="92.25" customHeight="1" x14ac:dyDescent="0.25">
      <c r="N429" s="7"/>
      <c r="O429" s="7"/>
      <c r="P429" s="80"/>
    </row>
    <row r="430" spans="14:16" ht="92.25" customHeight="1" x14ac:dyDescent="0.25">
      <c r="N430" s="7"/>
      <c r="O430" s="7"/>
      <c r="P430" s="80"/>
    </row>
    <row r="431" spans="14:16" ht="92.25" customHeight="1" x14ac:dyDescent="0.25">
      <c r="N431" s="7"/>
      <c r="O431" s="7"/>
      <c r="P431" s="80"/>
    </row>
    <row r="432" spans="14:16" ht="92.25" customHeight="1" x14ac:dyDescent="0.25">
      <c r="N432" s="7"/>
      <c r="O432" s="7"/>
      <c r="P432" s="80"/>
    </row>
    <row r="433" spans="14:16" ht="92.25" customHeight="1" x14ac:dyDescent="0.25">
      <c r="N433" s="7"/>
      <c r="O433" s="7"/>
      <c r="P433" s="80"/>
    </row>
    <row r="434" spans="14:16" ht="92.25" customHeight="1" x14ac:dyDescent="0.25">
      <c r="N434" s="7"/>
      <c r="O434" s="7"/>
      <c r="P434" s="80"/>
    </row>
    <row r="435" spans="14:16" ht="92.25" customHeight="1" x14ac:dyDescent="0.25">
      <c r="N435" s="7"/>
      <c r="O435" s="7"/>
      <c r="P435" s="80"/>
    </row>
    <row r="436" spans="14:16" ht="92.25" customHeight="1" x14ac:dyDescent="0.25">
      <c r="N436" s="7"/>
      <c r="O436" s="7"/>
      <c r="P436" s="80"/>
    </row>
    <row r="437" spans="14:16" ht="92.25" customHeight="1" x14ac:dyDescent="0.25">
      <c r="N437" s="7"/>
      <c r="O437" s="7"/>
      <c r="P437" s="80"/>
    </row>
    <row r="438" spans="14:16" ht="92.25" customHeight="1" x14ac:dyDescent="0.25">
      <c r="N438" s="7"/>
      <c r="O438" s="7"/>
      <c r="P438" s="80"/>
    </row>
    <row r="439" spans="14:16" ht="92.25" customHeight="1" x14ac:dyDescent="0.25">
      <c r="N439" s="7"/>
      <c r="O439" s="7"/>
      <c r="P439" s="80"/>
    </row>
    <row r="440" spans="14:16" ht="92.25" customHeight="1" x14ac:dyDescent="0.25">
      <c r="N440" s="7"/>
      <c r="O440" s="7"/>
      <c r="P440" s="80"/>
    </row>
    <row r="441" spans="14:16" ht="92.25" customHeight="1" x14ac:dyDescent="0.25">
      <c r="N441" s="7"/>
      <c r="O441" s="7"/>
      <c r="P441" s="80"/>
    </row>
    <row r="442" spans="14:16" ht="92.25" customHeight="1" x14ac:dyDescent="0.25">
      <c r="N442" s="7"/>
      <c r="O442" s="7"/>
      <c r="P442" s="80"/>
    </row>
    <row r="443" spans="14:16" ht="92.25" customHeight="1" x14ac:dyDescent="0.25">
      <c r="N443" s="7"/>
      <c r="O443" s="7"/>
      <c r="P443" s="80"/>
    </row>
    <row r="444" spans="14:16" ht="92.25" customHeight="1" x14ac:dyDescent="0.25">
      <c r="N444" s="7"/>
      <c r="O444" s="7"/>
      <c r="P444" s="80"/>
    </row>
    <row r="445" spans="14:16" ht="92.25" customHeight="1" x14ac:dyDescent="0.25">
      <c r="N445" s="7"/>
      <c r="O445" s="7"/>
      <c r="P445" s="80"/>
    </row>
    <row r="446" spans="14:16" ht="92.25" customHeight="1" x14ac:dyDescent="0.25">
      <c r="N446" s="7"/>
      <c r="O446" s="7"/>
      <c r="P446" s="80"/>
    </row>
    <row r="447" spans="14:16" ht="92.25" customHeight="1" x14ac:dyDescent="0.25">
      <c r="N447" s="7"/>
      <c r="O447" s="7"/>
      <c r="P447" s="80"/>
    </row>
    <row r="448" spans="14:16" ht="92.25" customHeight="1" x14ac:dyDescent="0.25">
      <c r="N448" s="7"/>
      <c r="O448" s="7"/>
      <c r="P448" s="80"/>
    </row>
    <row r="449" spans="14:16" ht="92.25" customHeight="1" x14ac:dyDescent="0.25">
      <c r="N449" s="7"/>
      <c r="O449" s="7"/>
      <c r="P449" s="80"/>
    </row>
    <row r="450" spans="14:16" ht="92.25" customHeight="1" x14ac:dyDescent="0.25">
      <c r="N450" s="7"/>
      <c r="O450" s="7"/>
      <c r="P450" s="80"/>
    </row>
    <row r="451" spans="14:16" ht="92.25" customHeight="1" x14ac:dyDescent="0.25">
      <c r="N451" s="7"/>
      <c r="O451" s="7"/>
      <c r="P451" s="80"/>
    </row>
    <row r="452" spans="14:16" ht="92.25" customHeight="1" x14ac:dyDescent="0.25">
      <c r="N452" s="7"/>
      <c r="O452" s="7"/>
      <c r="P452" s="80"/>
    </row>
    <row r="453" spans="14:16" ht="92.25" customHeight="1" x14ac:dyDescent="0.25">
      <c r="N453" s="7"/>
      <c r="O453" s="7"/>
      <c r="P453" s="80"/>
    </row>
    <row r="454" spans="14:16" ht="92.25" customHeight="1" x14ac:dyDescent="0.25">
      <c r="N454" s="7"/>
      <c r="O454" s="7"/>
      <c r="P454" s="80"/>
    </row>
    <row r="455" spans="14:16" ht="92.25" customHeight="1" x14ac:dyDescent="0.25">
      <c r="N455" s="7"/>
      <c r="O455" s="7"/>
      <c r="P455" s="80"/>
    </row>
    <row r="456" spans="14:16" ht="92.25" customHeight="1" x14ac:dyDescent="0.25">
      <c r="N456" s="7"/>
      <c r="O456" s="7"/>
      <c r="P456" s="80"/>
    </row>
    <row r="457" spans="14:16" ht="92.25" customHeight="1" x14ac:dyDescent="0.25">
      <c r="N457" s="7"/>
      <c r="O457" s="7"/>
      <c r="P457" s="80"/>
    </row>
    <row r="458" spans="14:16" ht="92.25" customHeight="1" x14ac:dyDescent="0.25">
      <c r="N458" s="7"/>
      <c r="O458" s="7"/>
      <c r="P458" s="80"/>
    </row>
    <row r="459" spans="14:16" ht="92.25" customHeight="1" x14ac:dyDescent="0.25">
      <c r="N459" s="7"/>
      <c r="O459" s="7"/>
      <c r="P459" s="80"/>
    </row>
    <row r="460" spans="14:16" ht="92.25" customHeight="1" x14ac:dyDescent="0.25">
      <c r="N460" s="7"/>
      <c r="O460" s="7"/>
      <c r="P460" s="80"/>
    </row>
    <row r="461" spans="14:16" ht="92.25" customHeight="1" x14ac:dyDescent="0.25">
      <c r="N461" s="7"/>
      <c r="O461" s="7"/>
      <c r="P461" s="80"/>
    </row>
    <row r="462" spans="14:16" ht="92.25" customHeight="1" x14ac:dyDescent="0.25">
      <c r="N462" s="7"/>
      <c r="O462" s="7"/>
      <c r="P462" s="80"/>
    </row>
    <row r="463" spans="14:16" ht="92.25" customHeight="1" x14ac:dyDescent="0.25">
      <c r="N463" s="7"/>
      <c r="O463" s="7"/>
      <c r="P463" s="80"/>
    </row>
    <row r="464" spans="14:16" ht="92.25" customHeight="1" x14ac:dyDescent="0.25">
      <c r="N464" s="7"/>
      <c r="O464" s="7"/>
      <c r="P464" s="80"/>
    </row>
    <row r="465" spans="14:16" ht="92.25" customHeight="1" x14ac:dyDescent="0.25">
      <c r="N465" s="7"/>
      <c r="O465" s="7"/>
      <c r="P465" s="80"/>
    </row>
    <row r="466" spans="14:16" ht="92.25" customHeight="1" x14ac:dyDescent="0.25">
      <c r="N466" s="7"/>
      <c r="O466" s="7"/>
      <c r="P466" s="80"/>
    </row>
    <row r="467" spans="14:16" ht="92.25" customHeight="1" x14ac:dyDescent="0.25">
      <c r="N467" s="7"/>
      <c r="O467" s="7"/>
      <c r="P467" s="80"/>
    </row>
    <row r="468" spans="14:16" ht="92.25" customHeight="1" x14ac:dyDescent="0.25">
      <c r="N468" s="7"/>
      <c r="O468" s="7"/>
      <c r="P468" s="80"/>
    </row>
    <row r="469" spans="14:16" ht="92.25" customHeight="1" x14ac:dyDescent="0.25">
      <c r="N469" s="7"/>
      <c r="O469" s="7"/>
      <c r="P469" s="80"/>
    </row>
    <row r="470" spans="14:16" ht="92.25" customHeight="1" x14ac:dyDescent="0.25">
      <c r="N470" s="7"/>
      <c r="O470" s="7"/>
      <c r="P470" s="80"/>
    </row>
    <row r="471" spans="14:16" ht="92.25" customHeight="1" x14ac:dyDescent="0.25">
      <c r="N471" s="7"/>
      <c r="O471" s="7"/>
      <c r="P471" s="80"/>
    </row>
    <row r="472" spans="14:16" ht="92.25" customHeight="1" x14ac:dyDescent="0.25">
      <c r="N472" s="7"/>
      <c r="O472" s="7"/>
      <c r="P472" s="80"/>
    </row>
    <row r="473" spans="14:16" ht="92.25" customHeight="1" x14ac:dyDescent="0.25">
      <c r="N473" s="7"/>
      <c r="O473" s="7"/>
      <c r="P473" s="80"/>
    </row>
    <row r="474" spans="14:16" ht="92.25" customHeight="1" x14ac:dyDescent="0.25">
      <c r="N474" s="7"/>
      <c r="O474" s="7"/>
      <c r="P474" s="80"/>
    </row>
    <row r="475" spans="14:16" ht="92.25" customHeight="1" x14ac:dyDescent="0.25">
      <c r="N475" s="7"/>
      <c r="O475" s="7"/>
      <c r="P475" s="80"/>
    </row>
    <row r="476" spans="14:16" ht="92.25" customHeight="1" x14ac:dyDescent="0.25">
      <c r="N476" s="7"/>
      <c r="O476" s="7"/>
      <c r="P476" s="80"/>
    </row>
    <row r="477" spans="14:16" ht="92.25" customHeight="1" x14ac:dyDescent="0.25">
      <c r="N477" s="7"/>
      <c r="O477" s="7"/>
      <c r="P477" s="80"/>
    </row>
    <row r="478" spans="14:16" ht="92.25" customHeight="1" x14ac:dyDescent="0.25">
      <c r="N478" s="7"/>
      <c r="O478" s="7"/>
      <c r="P478" s="80"/>
    </row>
    <row r="479" spans="14:16" ht="92.25" customHeight="1" x14ac:dyDescent="0.25">
      <c r="N479" s="7"/>
      <c r="O479" s="7"/>
      <c r="P479" s="80"/>
    </row>
    <row r="480" spans="14:16" ht="92.25" customHeight="1" x14ac:dyDescent="0.25">
      <c r="N480" s="7"/>
      <c r="O480" s="7"/>
      <c r="P480" s="80"/>
    </row>
    <row r="481" spans="14:16" ht="92.25" customHeight="1" x14ac:dyDescent="0.25">
      <c r="N481" s="7"/>
      <c r="O481" s="7"/>
      <c r="P481" s="80"/>
    </row>
    <row r="482" spans="14:16" ht="92.25" customHeight="1" x14ac:dyDescent="0.25">
      <c r="N482" s="7"/>
      <c r="O482" s="7"/>
      <c r="P482" s="80"/>
    </row>
    <row r="483" spans="14:16" ht="92.25" customHeight="1" x14ac:dyDescent="0.25">
      <c r="N483" s="7"/>
      <c r="O483" s="7"/>
      <c r="P483" s="80"/>
    </row>
    <row r="484" spans="14:16" ht="92.25" customHeight="1" x14ac:dyDescent="0.25">
      <c r="N484" s="7"/>
      <c r="O484" s="7"/>
      <c r="P484" s="80"/>
    </row>
    <row r="485" spans="14:16" ht="92.25" customHeight="1" x14ac:dyDescent="0.25">
      <c r="N485" s="7"/>
      <c r="O485" s="7"/>
      <c r="P485" s="80"/>
    </row>
    <row r="486" spans="14:16" ht="92.25" customHeight="1" x14ac:dyDescent="0.25">
      <c r="N486" s="7"/>
      <c r="O486" s="7"/>
      <c r="P486" s="80"/>
    </row>
    <row r="487" spans="14:16" ht="92.25" customHeight="1" x14ac:dyDescent="0.25">
      <c r="N487" s="7"/>
      <c r="O487" s="7"/>
      <c r="P487" s="80"/>
    </row>
    <row r="488" spans="14:16" ht="92.25" customHeight="1" x14ac:dyDescent="0.25">
      <c r="N488" s="7"/>
      <c r="O488" s="7"/>
      <c r="P488" s="80"/>
    </row>
    <row r="489" spans="14:16" ht="92.25" customHeight="1" x14ac:dyDescent="0.25">
      <c r="N489" s="7"/>
      <c r="O489" s="7"/>
      <c r="P489" s="80"/>
    </row>
    <row r="490" spans="14:16" ht="92.25" customHeight="1" x14ac:dyDescent="0.25">
      <c r="N490" s="7"/>
      <c r="O490" s="7"/>
      <c r="P490" s="80"/>
    </row>
  </sheetData>
  <mergeCells count="3">
    <mergeCell ref="C3:E3"/>
    <mergeCell ref="B1:N1"/>
    <mergeCell ref="I3:P3"/>
  </mergeCells>
  <pageMargins left="0.35" right="0.33" top="0.28000000000000003" bottom="0.35" header="0.25" footer="0.26"/>
  <pageSetup scale="73" fitToHeight="0" orientation="portrait" verticalDpi="200" r:id="rId1"/>
  <headerFooter>
    <oddFooter>&amp;L&amp;9&amp;Z&amp;F&amp;R1/1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2019</vt:lpstr>
      <vt:lpstr>' 2019'!Área_de_impresión</vt:lpstr>
      <vt:lpstr>'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2019-05-24T19:48:51Z</dcterms:modified>
</cp:coreProperties>
</file>